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00" activeTab="0"/>
  </bookViews>
  <sheets>
    <sheet name="1" sheetId="1" r:id="rId1"/>
    <sheet name="List9 (4)" sheetId="2" r:id="rId2"/>
    <sheet name="List1" sheetId="3" state="hidden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<sst xmlns="http://schemas.openxmlformats.org/spreadsheetml/2006/main" count="402" uniqueCount="268">
  <si>
    <t>URED NAČELNIKA I PREDSJEDNIKA OPĆINSKOG VIJEĆA</t>
  </si>
  <si>
    <t>Raz.</t>
  </si>
  <si>
    <t xml:space="preserve"> Glava</t>
  </si>
  <si>
    <t>Potroš.</t>
  </si>
  <si>
    <t xml:space="preserve">Ekonom. </t>
  </si>
  <si>
    <t xml:space="preserve">    OPIS</t>
  </si>
  <si>
    <t>jed.</t>
  </si>
  <si>
    <t xml:space="preserve">     kod</t>
  </si>
  <si>
    <t>Naknade vijećnicima</t>
  </si>
  <si>
    <t>Naknade stručnim komisijama</t>
  </si>
  <si>
    <t>Doprinosi poslodavca</t>
  </si>
  <si>
    <t>Putni troškovi</t>
  </si>
  <si>
    <t>Telefonske usluge</t>
  </si>
  <si>
    <t>Ukupno glava 1-Ured načelnika i predsjednika OV</t>
  </si>
  <si>
    <t>UKUPNO RAZDJEL  10</t>
  </si>
  <si>
    <t>Razdjel</t>
  </si>
  <si>
    <t>jedinica</t>
  </si>
  <si>
    <t>Poštanske i telefonske usluge</t>
  </si>
  <si>
    <t>Komunalne usluge (voda i smeće)</t>
  </si>
  <si>
    <t>UKUPNO RAZDJEL  11</t>
  </si>
  <si>
    <t>SLUŽBA ZA LOKALNI I EKONOMSKI RAZVITAK/RAZVOJ, RASELJENE</t>
  </si>
  <si>
    <t xml:space="preserve">                             OSOBE/LICA I IZBJEGLICE</t>
  </si>
  <si>
    <t>Ukupno za glavu 3-Služba za lok. i ekon.razvoj.raselj.osobe i izbje.</t>
  </si>
  <si>
    <t>UKUPNO RAZDJEL  12</t>
  </si>
  <si>
    <t>SLUŽBA ZA PROSTORNO UREĐENJE, URBANIZAM I STAMBENE POSLOVE</t>
  </si>
  <si>
    <t>Ukupno za glavu 4-Služba za pros.uređenje,urbaniz. i stan.poslove</t>
  </si>
  <si>
    <t>UKUPNO RAZDJEL  13</t>
  </si>
  <si>
    <t xml:space="preserve">SLUŽBA ZA OPĆU/OPŠTU UPRAVU,DRUŠTVENE DJELATNOSTI I BRANITELJSKU </t>
  </si>
  <si>
    <t>/INVALIDSKU ZAŠTITU/SKRB</t>
  </si>
  <si>
    <t>Ukupno za glavu 5 -Služba za opću upravu,druš.djel. i branit.skrb</t>
  </si>
  <si>
    <t>UKUPNO RAZDJEL  14</t>
  </si>
  <si>
    <t xml:space="preserve">                 SLUŽBA ZA GEODETSKE I IMOVINSKO-PRAVNE POSLOVE</t>
  </si>
  <si>
    <t>Tekuće održavanje</t>
  </si>
  <si>
    <t>Ukupno za glavu 6 -Služba za geodetske i imovinsko-pravne posl.</t>
  </si>
  <si>
    <t>UKUPNO RAZDJEL  15</t>
  </si>
  <si>
    <t>SLUŽBA ZA CIVILNU ZAŠTITU</t>
  </si>
  <si>
    <t>Razd</t>
  </si>
  <si>
    <t>Glava</t>
  </si>
  <si>
    <t xml:space="preserve">Potroš. </t>
  </si>
  <si>
    <t>Ekonom.</t>
  </si>
  <si>
    <t>OPIS</t>
  </si>
  <si>
    <t>PLAN</t>
  </si>
  <si>
    <t>kod</t>
  </si>
  <si>
    <t>Ukupno za glavu 7-Služba za civilnu zaštitu</t>
  </si>
  <si>
    <t xml:space="preserve">                              </t>
  </si>
  <si>
    <t>UKUPNO RAZDJEL   16</t>
  </si>
  <si>
    <t>UKUPNO RAZDJEL 10-16</t>
  </si>
  <si>
    <t>I  POREZI</t>
  </si>
  <si>
    <t>Porez na dohodak</t>
  </si>
  <si>
    <t>Porez na dobit</t>
  </si>
  <si>
    <t>Porez na imovinu</t>
  </si>
  <si>
    <t>Naknada za vatrogastvo</t>
  </si>
  <si>
    <t>Plaće/plate i naknade troškova uposlenih/zaposlenih</t>
  </si>
  <si>
    <t>Tekući prijenosi/prenosi sredstava</t>
  </si>
  <si>
    <t xml:space="preserve">UKUPAN BROJ UPOSLENIH /ZAPOSLENIH           </t>
  </si>
  <si>
    <t>Porez na promet nekretnina pravnih i fizičkih lica/osoba</t>
  </si>
  <si>
    <t>Općinske upravne/administrativne pristojbe/takse</t>
  </si>
  <si>
    <t>Bruto plaće/plate</t>
  </si>
  <si>
    <t>Sredstva za finan. Centra za socijalni rad</t>
  </si>
  <si>
    <t>Sredstva za finan. političkih stranaka</t>
  </si>
  <si>
    <t>Naknade uposlenih/zaposlenih</t>
  </si>
  <si>
    <t>Plaće/plate i naknade</t>
  </si>
  <si>
    <t>Sredstva za finan. izbora</t>
  </si>
  <si>
    <t xml:space="preserve">Broj uposlenih/zaposlenih </t>
  </si>
  <si>
    <t>Sredstva za finan.Gradske knjižnice/biblioteke</t>
  </si>
  <si>
    <t>Sredstva za finan. Javnog pravobranioca</t>
  </si>
  <si>
    <t>Sredstva za finan. Zajednice općina i grad.</t>
  </si>
  <si>
    <t>Sredstva za finan.Vatrogasnog društva</t>
  </si>
  <si>
    <t>Broj uposlenih/zaposlenih</t>
  </si>
  <si>
    <t>Bruto plaća/plata</t>
  </si>
  <si>
    <t>Sredstva za izgradnju i priklj.javne rasvjete</t>
  </si>
  <si>
    <t>Ugovorne/Ugovorene usluge</t>
  </si>
  <si>
    <t xml:space="preserve"> </t>
  </si>
  <si>
    <t>Otplata domaćeg pozajmljivanja</t>
  </si>
  <si>
    <t>IV OTPLATA DOMAĆEG POZAJMLJIVANJA</t>
  </si>
  <si>
    <t>Komunalna naknada</t>
  </si>
  <si>
    <t xml:space="preserve">Sredstva za finan. Pismohrane/Arhiva </t>
  </si>
  <si>
    <t>VRSTA PRIHODA</t>
  </si>
  <si>
    <t>Prihodi od pružanja usluga građanima</t>
  </si>
  <si>
    <t>NAZIV RASHODA</t>
  </si>
  <si>
    <t>Rashodi za materijal i usluge</t>
  </si>
  <si>
    <t>Izdaci za energiju</t>
  </si>
  <si>
    <t>Izdaci za komunalne usluge</t>
  </si>
  <si>
    <t>Izdaci za tekuće održavanje</t>
  </si>
  <si>
    <t>Izdaci za rad komisija</t>
  </si>
  <si>
    <t>Tekuća pričuva/rezerva</t>
  </si>
  <si>
    <t>Izdaci za stipendiranje</t>
  </si>
  <si>
    <t>Izdaci za financiranje  Hitne pomoći</t>
  </si>
  <si>
    <t>Izdaci za mrtvozorstvo</t>
  </si>
  <si>
    <t>Izdaci za šport/sport</t>
  </si>
  <si>
    <t>Izdaci za finan. Radio postaje/stanice</t>
  </si>
  <si>
    <t>Izdaci za finan. kulture</t>
  </si>
  <si>
    <t>Izdaci za financiranje Crvenog križa</t>
  </si>
  <si>
    <t>Izdaci za finan. REZ</t>
  </si>
  <si>
    <t>Izdaci za djecu sa posebnim potrebama</t>
  </si>
  <si>
    <t>Izdaci za ZKP</t>
  </si>
  <si>
    <t>Izdaci za javnu rasvjetu</t>
  </si>
  <si>
    <t>Izdaci za izradu Regulacionog plana</t>
  </si>
  <si>
    <t>Izdaci za  finan. Vijeća mladih</t>
  </si>
  <si>
    <t>Izdaci  za energiju</t>
  </si>
  <si>
    <t>Izdaci za materijal</t>
  </si>
  <si>
    <t xml:space="preserve">SLUŽBA ZA FINANCIJE/FINANSIJE I RIZNICU/TREZOR </t>
  </si>
  <si>
    <t>Ukupno za glavu 2-Služba za financije/finansije  i riznicu7trezor</t>
  </si>
  <si>
    <t>Tekući prijenosi/prenosi  sredstava</t>
  </si>
  <si>
    <t>Rashodi za prirodne i druge nesreće</t>
  </si>
  <si>
    <t>Sredstva za finan. Udruga/Udruženja</t>
  </si>
  <si>
    <t>Izdaci za zimsko održavanje lokalnih putova</t>
  </si>
  <si>
    <t>Izdaci za izradu strategije</t>
  </si>
  <si>
    <t>Izdaci za protuminske akcije</t>
  </si>
  <si>
    <t>Porez na dobit od gospod./privredne, prof.djelatnosti i poljoprivredne djelatnosti</t>
  </si>
  <si>
    <t>14/21</t>
  </si>
  <si>
    <t>Porez na nasljedstvo i darove</t>
  </si>
  <si>
    <t>Prihodi od davanja prava na eksploataciju prirodnih resursa, patenata</t>
  </si>
  <si>
    <t>Prihodi od imovine</t>
  </si>
  <si>
    <t>Naknada za zauzimanje javnih površina</t>
  </si>
  <si>
    <t>Neporezni prihodi i prihodi od imovine</t>
  </si>
  <si>
    <t>Prihodi od općinskih administrativnih taksi/pristojbi</t>
  </si>
  <si>
    <t xml:space="preserve">Komunalne naknade i takse </t>
  </si>
  <si>
    <t>Naknade po Federalnim zakonima i propisima</t>
  </si>
  <si>
    <t>Vodne naknade</t>
  </si>
  <si>
    <t>Cestovne naknade</t>
  </si>
  <si>
    <t>Posebne naknade za zaštitu od prirodnih i drugih nesreća</t>
  </si>
  <si>
    <t>Prihodi od ind./neiz. poreza koji pripadaju Direkciji cesta</t>
  </si>
  <si>
    <t>Prihodi od ind./neiz. poreza koji pripadaju jedinicama lok. samouprave</t>
  </si>
  <si>
    <t>III NOVČANE KAZNE</t>
  </si>
  <si>
    <t>Izdaci za izradu Urb. plana  proj. dokumentacije</t>
  </si>
  <si>
    <t>Izdaci za fin. MZ</t>
  </si>
  <si>
    <t>Sredstva za fin. socijalne pomoći</t>
  </si>
  <si>
    <t>Tekući transferi vjerskim zajednicama</t>
  </si>
  <si>
    <t>Sredstva za subvencioniranje komunalnih usluga</t>
  </si>
  <si>
    <t>Naknade uposlenima</t>
  </si>
  <si>
    <t>Broj uposlenih</t>
  </si>
  <si>
    <t>Izdaci za održavanje javne rasvjete</t>
  </si>
  <si>
    <t>2022.godina</t>
  </si>
  <si>
    <t>Prihodi na ime troškova pokretanja prinudne naplate</t>
  </si>
  <si>
    <t>Prihodi -uplate refundacije za bolovanje</t>
  </si>
  <si>
    <t>Ostale uplate</t>
  </si>
  <si>
    <t>IV TEKUĆI TRANSFERI</t>
  </si>
  <si>
    <t>V  KAPITALNI TANSFERI</t>
  </si>
  <si>
    <t>Tekući transfer od FBiH - Za Dom kulture MZ Solakovići</t>
  </si>
  <si>
    <t>UKUPNI PRIHODI (I+II+III+IV+V)</t>
  </si>
  <si>
    <t>Putni troškovi  i troškovi dnevnica</t>
  </si>
  <si>
    <t>Izdaci za energiju i ugalj, lož ulje</t>
  </si>
  <si>
    <t>Nabavka materijala, sitnog inventara i ostali administrativni</t>
  </si>
  <si>
    <t xml:space="preserve">Izdaci za usluge goriva i registracije vozila </t>
  </si>
  <si>
    <t>Izdaci za zajedničku komunalnu potrošnju</t>
  </si>
  <si>
    <t>Izdaci osiguranja, bankovnih usluga i usluga platnog prometa</t>
  </si>
  <si>
    <t>Ugovorene i druge posebne usluge</t>
  </si>
  <si>
    <t>Izdaci za naknade vijećnicima</t>
  </si>
  <si>
    <t>Tekući transferi mjesnim zajednicama</t>
  </si>
  <si>
    <t>Tekući transfer za kulturu</t>
  </si>
  <si>
    <t>Tekući transfer za sport</t>
  </si>
  <si>
    <t>Tekući transfer za izbore</t>
  </si>
  <si>
    <t>Tekući transfer za socijalnu zaštitu</t>
  </si>
  <si>
    <t>Isplate stipendija</t>
  </si>
  <si>
    <t>Ostali transferi pojedincima</t>
  </si>
  <si>
    <t>Tekući trans. neprofitnim org. - Gradska knjižnica</t>
  </si>
  <si>
    <t>Tekući trans. neprofitnim org. - Centar za socijalni rad</t>
  </si>
  <si>
    <t>Tekući trans. neprofitnim org. - Vatrogasno drušvo</t>
  </si>
  <si>
    <t>Tekući trans. neprofitnim org. - Udruženje građana radost</t>
  </si>
  <si>
    <t>Tekući trans. neprofitnim org. - Centar za djecu Duga</t>
  </si>
  <si>
    <t>Tekući trans. neprofitnim org. - Regionalna ekonomska zajednica</t>
  </si>
  <si>
    <t>Tekući trans. neprofitnim org. - Vijeće mladih</t>
  </si>
  <si>
    <t>Tekući trans. neprofitnim org. - Crveni križ</t>
  </si>
  <si>
    <t>Tekući trans. neprofitnim org. - Radio postaja/stanica</t>
  </si>
  <si>
    <t>Transfer za posebne namjene- elementarne nepogode</t>
  </si>
  <si>
    <t>Tekući transfer za općinsko javno pravobranilaštvo Vitez</t>
  </si>
  <si>
    <t>Tekući transferi političkim partijama</t>
  </si>
  <si>
    <t>Tekući transferi udruženjima građana</t>
  </si>
  <si>
    <t>Subvencije javnim komunalnim preduzećima</t>
  </si>
  <si>
    <t>Tekući transfer za hitnu pomoć i mrtvozorstvo</t>
  </si>
  <si>
    <t>Izdaci za izradu projektne dokumentacije- Urbanistički plan</t>
  </si>
  <si>
    <t>Izdaci za izradu projektne dokumentacije- Regulacioni plan</t>
  </si>
  <si>
    <t>Transfer za posebne namjene- preventivne mjere</t>
  </si>
  <si>
    <t>Transfer za posebne namjene - protuminske akcije</t>
  </si>
  <si>
    <t>Kapitalni transferi</t>
  </si>
  <si>
    <t>Kapitalni transfer - za nabavku specijalnog vozila za prikupljanje otpada</t>
  </si>
  <si>
    <t>Kapitalni transfer - za nabavku rendgen aparata</t>
  </si>
  <si>
    <t>Tekući transferi</t>
  </si>
  <si>
    <t>Kapitalni transfer- za adaptaciju zgrade Centra za soc. Rad</t>
  </si>
  <si>
    <t>Kapitalni transfer - za utopljavanje stambene zgrade</t>
  </si>
  <si>
    <t>Kapitalni transfer  - za rekonstrukciju sale OŠ Busovača</t>
  </si>
  <si>
    <t>Kapitalni transfer - za adaptaciju Pravoslavne crkve</t>
  </si>
  <si>
    <t>Kapitalni transfer -  za uređenje parka</t>
  </si>
  <si>
    <t>Kapitalni transfer - za uređenje amfiteatra</t>
  </si>
  <si>
    <t>Kapitalni transfer - za regionalni vodovod Plava voda doo</t>
  </si>
  <si>
    <t>Regulacija rijeka - izgradnja mostova</t>
  </si>
  <si>
    <t xml:space="preserve"> I  Ukupni rashodi</t>
  </si>
  <si>
    <t>II  Kapitalni izdaci</t>
  </si>
  <si>
    <t>III Tekuća rezerva</t>
  </si>
  <si>
    <t xml:space="preserve"> UKUPNI RASHODI   I IZDACI   (I+II+III+IV)</t>
  </si>
  <si>
    <t>Izdaci za električnu energiju- javna rasvjeta</t>
  </si>
  <si>
    <t>Kapitalni transfer - za uređenje Domova kulture ( utopljavanje- Krčevac)</t>
  </si>
  <si>
    <t>Porezi na plaće (zaostale uplate poreza)</t>
  </si>
  <si>
    <t>Porezi na prodaju dobara i usluga</t>
  </si>
  <si>
    <t>Ostali porezi</t>
  </si>
  <si>
    <t>Nabavka opreme korisnicima</t>
  </si>
  <si>
    <t>Nabavka zemljišta</t>
  </si>
  <si>
    <t>Izdaci za kamate</t>
  </si>
  <si>
    <t>Tekući transfer - nabavka vozila JKP Komunalac</t>
  </si>
  <si>
    <t>Tekući transfer od FBiH - Za Dom kulture Hrasno</t>
  </si>
  <si>
    <t>Tekući transfer od FBiH - Za Dom kulture Buselji</t>
  </si>
  <si>
    <t>Asfaltiranje puta Lugovi - Visoko</t>
  </si>
  <si>
    <t xml:space="preserve">Kapitalni transfer od FBiH - Asfaltiranje puta Kaćuni - Hadrovice </t>
  </si>
  <si>
    <t>Za Urbanistički projekat</t>
  </si>
  <si>
    <t>Vodovodna infrastruktura - više projekata</t>
  </si>
  <si>
    <t>Pumpna stanica Carica</t>
  </si>
  <si>
    <t>Izgradnja dijela gradskog  vodovoda - MZ Putiš</t>
  </si>
  <si>
    <t>Izgradnja rezervoara - MZ Lugovi, Dobraljevo</t>
  </si>
  <si>
    <t xml:space="preserve">Izgradnja rezervoara - MZ Bare </t>
  </si>
  <si>
    <t xml:space="preserve">Izgradnja rezervoara - MZ Hrasno </t>
  </si>
  <si>
    <t>Regulacija oborinskih voda - MZ Kaćuni</t>
  </si>
  <si>
    <t>Javna rasvjeta - MZ Polje</t>
  </si>
  <si>
    <t>Rekonstrukcija puteva na općini</t>
  </si>
  <si>
    <t>Vodovodna infrastruktura</t>
  </si>
  <si>
    <t>Rekonstrukcija i investiciono održavanje kanalizacione mreže</t>
  </si>
  <si>
    <t>Izdaci za izradu projektne dokumentacije za infrastrukturne pr.</t>
  </si>
  <si>
    <t>Prihodi od ind./neiz. poreza na ime fin. auto cesta u FBiH</t>
  </si>
  <si>
    <t>Prihodi od indirektnih/neizravnih poreza</t>
  </si>
  <si>
    <t>II NEPOREZNI PRIHODI</t>
  </si>
  <si>
    <t>Ostale budžetske naknade i takse/pristojbe</t>
  </si>
  <si>
    <t>Naknade po osnovi prirodnih pogodnost građenja - Renta</t>
  </si>
  <si>
    <t>Naknada za korištenje državnih šuma</t>
  </si>
  <si>
    <t>Komunalna pristojba/taksa</t>
  </si>
  <si>
    <t>Naknada za korištenje podataka predmjera i katastra</t>
  </si>
  <si>
    <t xml:space="preserve">Prihodi od pružanja javnih  usluga građanima </t>
  </si>
  <si>
    <t>Neplanirane uplate - prihodi</t>
  </si>
  <si>
    <t>Tekući transfer - za obavljanje stručnog osposobljavanja</t>
  </si>
  <si>
    <t>Urbanistički plan središta Busovače</t>
  </si>
  <si>
    <t>Asfaltiranje u radnoj zoni Mediapan</t>
  </si>
  <si>
    <t>Asfaltiranje MZ Gusti Grab</t>
  </si>
  <si>
    <t>Asfaltiranje puta Busovačka planina</t>
  </si>
  <si>
    <t>Javna rasvjeta po projektima</t>
  </si>
  <si>
    <t>Asfaltiranje -  po projektima</t>
  </si>
  <si>
    <t>Vodovodna  infrastruktura - po projektima</t>
  </si>
  <si>
    <t>Kanalizaciona infrastruktura - po projektima</t>
  </si>
  <si>
    <t>Reglacija korita rijeka, mostovi, propusti</t>
  </si>
  <si>
    <t>Asfaltiranje po MZ</t>
  </si>
  <si>
    <t>Javna rasvjeta -  MZ Polje</t>
  </si>
  <si>
    <t>Sanacija klizišta</t>
  </si>
  <si>
    <t>Sanacija klizišta - projekti</t>
  </si>
  <si>
    <t>Izdaci za ostala izdvajanja pojedincima</t>
  </si>
  <si>
    <t>Izdaci za izradu projektne dokumentacije za infrastrukturne projekte</t>
  </si>
  <si>
    <t>Troškovi materijala, službenih novina i literatur</t>
  </si>
  <si>
    <t>Nabavka uredskog mat., sl. novina i literature</t>
  </si>
  <si>
    <t>Nabavka uredskog materijala-obrasci</t>
  </si>
  <si>
    <t>Izdaci za uredski materijal, sitan inventar</t>
  </si>
  <si>
    <t>Izdaci zausluge goriva, maziva i registracije vozila</t>
  </si>
  <si>
    <t>Izdaci za usluge goriva, maziva i registracije vozila</t>
  </si>
  <si>
    <t>Izdaci osiguranja, bankovnih usluga i usluga pl.</t>
  </si>
  <si>
    <t>Udruženje građana Radost</t>
  </si>
  <si>
    <t>Preventivne mjere- zaštita od prirodnih i dr.nesreća</t>
  </si>
  <si>
    <t>Izdaci za zaštitu i spašavanje - elementarne nepogode</t>
  </si>
  <si>
    <t xml:space="preserve">Tekuća rezerva </t>
  </si>
  <si>
    <t>Kapitalni izdaci</t>
  </si>
  <si>
    <t>Regulacija rijeka- izgradnja mostova</t>
  </si>
  <si>
    <t>Izgradnja javne rasvjete</t>
  </si>
  <si>
    <t>Izdaci  za zimsko održavanje lokalnih puteva</t>
  </si>
  <si>
    <t>10</t>
  </si>
  <si>
    <t>Kapitalni transfer - za uređenje Domova kulture (utopljavanje- Krčevac)</t>
  </si>
  <si>
    <t xml:space="preserve">Izdaci za tekuće održavanje ulične rasvjete </t>
  </si>
  <si>
    <t>Materijal za popravku vodovoda i kanalizacije</t>
  </si>
  <si>
    <t>Ulaganje  u tuđa stalna sredstva</t>
  </si>
  <si>
    <t>Rekonstrukcija vodovoda MZ Lugovi - Arnautovo vrelo</t>
  </si>
  <si>
    <t>Asfaltiranje MZ Lugovi - Stubica</t>
  </si>
  <si>
    <t>Asfaltiranje MZ Kula</t>
  </si>
  <si>
    <t>Ulaganja u tuđa stalna sredstva</t>
  </si>
  <si>
    <t>PRIJEDLOG  BUDŽETA/PRORAČUNA OPĆINE BUSOVAČA ZA 2022.GODINU</t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</si>
</sst>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k_n_-;\-* #,##0\ _k_n_-;_-* &quot;-&quot;??\ _k_n_-;_-@_-"/>
    <numFmt numFmtId="183" formatCode="0.0"/>
    <numFmt numFmtId="184" formatCode="_-* #,##0.0\ _k_n_-;\-* #,##0.0\ _k_n_-;_-* &quot;-&quot;??\ _k_n_-;_-@_-"/>
    <numFmt numFmtId="185" formatCode="0.000"/>
    <numFmt numFmtId="186" formatCode="_-* #,##0.000\ _k_n_-;\-* #,##0.000\ _k_n_-;_-* &quot;-&quot;??\ _k_n_-;_-@_-"/>
    <numFmt numFmtId="187" formatCode="_-* #,##0.0000\ _k_n_-;\-* #,##0.0000\ _k_n_-;_-* &quot;-&quot;??\ _k_n_-;_-@_-"/>
    <numFmt numFmtId="188" formatCode="_-* #,##0.00000\ _k_n_-;\-* #,##0.00000\ _k_n_-;_-* &quot;-&quot;??\ _k_n_-;_-@_-"/>
    <numFmt numFmtId="189" formatCode="_-* #,##0.000000\ _k_n_-;\-* #,##0.000000\ _k_n_-;_-* &quot;-&quot;??\ _k_n_-;_-@_-"/>
    <numFmt numFmtId="190" formatCode="_-* #,##0.0000000\ _k_n_-;\-* #,##0.0000000\ _k_n_-;_-* &quot;-&quot;??\ _k_n_-;_-@_-"/>
    <numFmt numFmtId="191" formatCode="00000"/>
    <numFmt numFmtId="192" formatCode="&quot;Da&quot;;&quot;Da&quot;;&quot;Ne&quot;"/>
    <numFmt numFmtId="193" formatCode="&quot;Istinito&quot;;&quot;Istinito&quot;;&quot;Neistinito&quot;"/>
    <numFmt numFmtId="194" formatCode="&quot;Uključeno&quot;;&quot;Uključeno&quot;;&quot;Isključeno&quot;"/>
    <numFmt numFmtId="195" formatCode="[$€-2]\ #,##0.00_);[Red]\([$€-2]\ #,##0.00\)"/>
    <numFmt numFmtId="196" formatCode="#,##0.00\ &quot;KM&quot;"/>
    <numFmt numFmtId="197" formatCode="[$-141A]d\.\ mmmm\ yyyy"/>
    <numFmt numFmtId="198" formatCode="0.00_ ;[Red]\-0.00\ "/>
    <numFmt numFmtId="199" formatCode="#,##0.00_ ;\-#,##0.00\ "/>
    <numFmt numFmtId="200" formatCode="#,##0.00_ ;[Red]\-#,##0.00\ "/>
    <numFmt numFmtId="201" formatCode="0.00;[Red]0.00"/>
    <numFmt numFmtId="202" formatCode="#,##0.00;[Red]#,##0.00"/>
    <numFmt numFmtId="203" formatCode="#,##0_ ;\-#,##0\ "/>
    <numFmt numFmtId="204" formatCode="&quot;True&quot;;&quot;True&quot;;&quot;False&quot;"/>
    <numFmt numFmtId="205" formatCode="[$¥€-2]\ #,##0.00_);[Red]\([$€-2]\ #,##0.00\)"/>
    <numFmt numFmtId="206" formatCode="[$-41A]d\.\ mmmm\ yyyy\.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43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0" fillId="0" borderId="10" xfId="52" applyBorder="1">
      <alignment/>
      <protection/>
    </xf>
    <xf numFmtId="0" fontId="3" fillId="0" borderId="10" xfId="52" applyFont="1" applyBorder="1" applyAlignment="1">
      <alignment/>
      <protection/>
    </xf>
    <xf numFmtId="0" fontId="0" fillId="0" borderId="10" xfId="52" applyBorder="1" applyAlignment="1">
      <alignment horizontal="center"/>
      <protection/>
    </xf>
    <xf numFmtId="43" fontId="0" fillId="0" borderId="10" xfId="34" applyBorder="1" applyAlignment="1">
      <alignment/>
    </xf>
    <xf numFmtId="43" fontId="3" fillId="0" borderId="10" xfId="34" applyFont="1" applyBorder="1" applyAlignment="1">
      <alignment/>
    </xf>
    <xf numFmtId="0" fontId="0" fillId="0" borderId="11" xfId="52" applyBorder="1">
      <alignment/>
      <protection/>
    </xf>
    <xf numFmtId="0" fontId="0" fillId="0" borderId="11" xfId="52" applyBorder="1" applyAlignment="1">
      <alignment horizontal="center"/>
      <protection/>
    </xf>
    <xf numFmtId="0" fontId="0" fillId="0" borderId="12" xfId="52" applyBorder="1">
      <alignment/>
      <protection/>
    </xf>
    <xf numFmtId="0" fontId="3" fillId="0" borderId="12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0" fillId="0" borderId="12" xfId="52" applyBorder="1" applyAlignment="1">
      <alignment horizontal="center"/>
      <protection/>
    </xf>
    <xf numFmtId="43" fontId="0" fillId="0" borderId="10" xfId="34" applyBorder="1" applyAlignment="1">
      <alignment horizontal="center"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43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43" fontId="3" fillId="0" borderId="10" xfId="52" applyNumberFormat="1" applyFont="1" applyBorder="1">
      <alignment/>
      <protection/>
    </xf>
    <xf numFmtId="0" fontId="0" fillId="0" borderId="11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0" fillId="0" borderId="10" xfId="52" applyFont="1" applyBorder="1">
      <alignment/>
      <protection/>
    </xf>
    <xf numFmtId="43" fontId="3" fillId="0" borderId="10" xfId="34" applyFont="1" applyBorder="1" applyAlignment="1">
      <alignment horizontal="center"/>
    </xf>
    <xf numFmtId="0" fontId="3" fillId="0" borderId="15" xfId="52" applyFont="1" applyBorder="1">
      <alignment/>
      <protection/>
    </xf>
    <xf numFmtId="0" fontId="3" fillId="0" borderId="16" xfId="52" applyFont="1" applyBorder="1">
      <alignment/>
      <protection/>
    </xf>
    <xf numFmtId="49" fontId="0" fillId="0" borderId="0" xfId="52" applyNumberFormat="1">
      <alignment/>
      <protection/>
    </xf>
    <xf numFmtId="0" fontId="3" fillId="0" borderId="10" xfId="52" applyFont="1" applyBorder="1">
      <alignment/>
      <protection/>
    </xf>
    <xf numFmtId="0" fontId="0" fillId="0" borderId="10" xfId="52" applyFont="1" applyBorder="1">
      <alignment/>
      <protection/>
    </xf>
    <xf numFmtId="0" fontId="0" fillId="0" borderId="11" xfId="52" applyFont="1" applyBorder="1">
      <alignment/>
      <protection/>
    </xf>
    <xf numFmtId="43" fontId="3" fillId="0" borderId="0" xfId="34" applyFont="1" applyBorder="1" applyAlignment="1">
      <alignment/>
    </xf>
    <xf numFmtId="0" fontId="3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43" fontId="3" fillId="0" borderId="10" xfId="34" applyFont="1" applyBorder="1" applyAlignment="1">
      <alignment horizontal="center"/>
    </xf>
    <xf numFmtId="0" fontId="0" fillId="0" borderId="10" xfId="52" applyFont="1" applyBorder="1">
      <alignment/>
      <protection/>
    </xf>
    <xf numFmtId="43" fontId="0" fillId="0" borderId="10" xfId="34" applyFont="1" applyBorder="1" applyAlignment="1">
      <alignment/>
    </xf>
    <xf numFmtId="43" fontId="0" fillId="0" borderId="10" xfId="34" applyFont="1" applyBorder="1" applyAlignment="1">
      <alignment horizontal="center"/>
    </xf>
    <xf numFmtId="0" fontId="0" fillId="0" borderId="0" xfId="52" applyFont="1">
      <alignment/>
      <protection/>
    </xf>
    <xf numFmtId="43" fontId="0" fillId="0" borderId="0" xfId="52" applyNumberFormat="1">
      <alignment/>
      <protection/>
    </xf>
    <xf numFmtId="0" fontId="0" fillId="0" borderId="0" xfId="52" applyNumberFormat="1">
      <alignment/>
      <protection/>
    </xf>
    <xf numFmtId="0" fontId="3" fillId="0" borderId="0" xfId="52" applyFont="1">
      <alignment/>
      <protection/>
    </xf>
    <xf numFmtId="173" fontId="0" fillId="0" borderId="0" xfId="52" applyNumberFormat="1">
      <alignment/>
      <protection/>
    </xf>
    <xf numFmtId="0" fontId="0" fillId="0" borderId="0" xfId="52" applyFont="1" applyBorder="1">
      <alignment/>
      <protection/>
    </xf>
    <xf numFmtId="0" fontId="0" fillId="0" borderId="0" xfId="52" applyAlignment="1">
      <alignment horizontal="left"/>
      <protection/>
    </xf>
    <xf numFmtId="0" fontId="5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43" fontId="0" fillId="0" borderId="0" xfId="34" applyBorder="1" applyAlignment="1">
      <alignment horizontal="center"/>
    </xf>
    <xf numFmtId="0" fontId="0" fillId="0" borderId="0" xfId="52" applyBorder="1" applyAlignment="1">
      <alignment/>
      <protection/>
    </xf>
    <xf numFmtId="0" fontId="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4" fontId="3" fillId="0" borderId="0" xfId="52" applyNumberFormat="1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52" applyAlignment="1">
      <alignment/>
      <protection/>
    </xf>
    <xf numFmtId="43" fontId="0" fillId="0" borderId="10" xfId="34" applyBorder="1" applyAlignment="1">
      <alignment horizontal="center" vertical="center"/>
    </xf>
    <xf numFmtId="43" fontId="0" fillId="0" borderId="10" xfId="34" applyBorder="1" applyAlignment="1">
      <alignment/>
    </xf>
    <xf numFmtId="43" fontId="3" fillId="0" borderId="10" xfId="34" applyFont="1" applyBorder="1" applyAlignment="1">
      <alignment/>
    </xf>
    <xf numFmtId="0" fontId="0" fillId="0" borderId="0" xfId="52" applyAlignment="1">
      <alignment horizontal="center"/>
      <protection/>
    </xf>
    <xf numFmtId="0" fontId="0" fillId="0" borderId="0" xfId="52" applyAlignment="1">
      <alignment vertic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0" xfId="52" applyAlignment="1">
      <alignment horizontal="right"/>
      <protection/>
    </xf>
    <xf numFmtId="0" fontId="0" fillId="0" borderId="10" xfId="52" applyFont="1" applyBorder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0" fillId="0" borderId="10" xfId="52" applyBorder="1" applyAlignment="1">
      <alignment horizontal="right"/>
      <protection/>
    </xf>
    <xf numFmtId="43" fontId="0" fillId="0" borderId="0" xfId="34" applyBorder="1" applyAlignment="1">
      <alignment horizontal="right"/>
    </xf>
    <xf numFmtId="43" fontId="0" fillId="0" borderId="0" xfId="34" applyBorder="1" applyAlignment="1">
      <alignment/>
    </xf>
    <xf numFmtId="43" fontId="0" fillId="0" borderId="10" xfId="34" applyFont="1" applyBorder="1" applyAlignment="1">
      <alignment/>
    </xf>
    <xf numFmtId="0" fontId="0" fillId="0" borderId="0" xfId="52" applyFont="1" applyAlignment="1">
      <alignment horizontal="left"/>
      <protection/>
    </xf>
    <xf numFmtId="43" fontId="3" fillId="0" borderId="0" xfId="34" applyFont="1" applyBorder="1" applyAlignment="1">
      <alignment horizontal="center"/>
    </xf>
    <xf numFmtId="43" fontId="0" fillId="0" borderId="0" xfId="34" applyFont="1" applyBorder="1" applyAlignment="1">
      <alignment horizontal="center"/>
    </xf>
    <xf numFmtId="43" fontId="3" fillId="0" borderId="0" xfId="34" applyFont="1" applyBorder="1" applyAlignment="1">
      <alignment horizontal="center"/>
    </xf>
    <xf numFmtId="3" fontId="0" fillId="0" borderId="0" xfId="52" applyNumberFormat="1" applyFont="1">
      <alignment/>
      <protection/>
    </xf>
    <xf numFmtId="3" fontId="0" fillId="0" borderId="0" xfId="52" applyNumberFormat="1" applyAlignment="1">
      <alignment horizontal="right"/>
      <protection/>
    </xf>
    <xf numFmtId="43" fontId="0" fillId="0" borderId="0" xfId="34" applyFont="1" applyBorder="1" applyAlignment="1">
      <alignment/>
    </xf>
    <xf numFmtId="43" fontId="0" fillId="0" borderId="11" xfId="34" applyFont="1" applyBorder="1" applyAlignment="1">
      <alignment/>
    </xf>
    <xf numFmtId="0" fontId="0" fillId="0" borderId="0" xfId="0" applyBorder="1" applyAlignment="1">
      <alignment/>
    </xf>
    <xf numFmtId="49" fontId="3" fillId="0" borderId="10" xfId="34" applyNumberFormat="1" applyFont="1" applyBorder="1" applyAlignment="1">
      <alignment horizontal="center"/>
    </xf>
    <xf numFmtId="43" fontId="3" fillId="0" borderId="0" xfId="34" applyFont="1" applyBorder="1" applyAlignment="1">
      <alignment horizontal="right"/>
    </xf>
    <xf numFmtId="0" fontId="3" fillId="0" borderId="0" xfId="52" applyFont="1" applyBorder="1" applyAlignment="1">
      <alignment horizontal="center"/>
      <protection/>
    </xf>
    <xf numFmtId="43" fontId="3" fillId="0" borderId="0" xfId="34" applyFont="1" applyBorder="1" applyAlignment="1">
      <alignment/>
    </xf>
    <xf numFmtId="4" fontId="0" fillId="0" borderId="0" xfId="52" applyNumberFormat="1">
      <alignment/>
      <protection/>
    </xf>
    <xf numFmtId="43" fontId="3" fillId="0" borderId="0" xfId="34" applyFont="1" applyBorder="1" applyAlignment="1">
      <alignment/>
    </xf>
    <xf numFmtId="43" fontId="0" fillId="0" borderId="0" xfId="52" applyNumberFormat="1" applyAlignment="1">
      <alignment horizontal="right"/>
      <protection/>
    </xf>
    <xf numFmtId="43" fontId="0" fillId="0" borderId="0" xfId="52" applyNumberFormat="1" applyFont="1">
      <alignment/>
      <protection/>
    </xf>
    <xf numFmtId="43" fontId="3" fillId="0" borderId="10" xfId="34" applyFont="1" applyBorder="1" applyAlignment="1">
      <alignment horizontal="center" vertical="center"/>
    </xf>
    <xf numFmtId="173" fontId="3" fillId="0" borderId="10" xfId="34" applyNumberFormat="1" applyFont="1" applyBorder="1" applyAlignment="1">
      <alignment horizontal="center"/>
    </xf>
    <xf numFmtId="43" fontId="3" fillId="0" borderId="10" xfId="34" applyFont="1" applyBorder="1" applyAlignment="1">
      <alignment horizontal="center" vertical="center"/>
    </xf>
    <xf numFmtId="43" fontId="0" fillId="0" borderId="10" xfId="52" applyNumberFormat="1" applyBorder="1" applyAlignment="1">
      <alignment horizontal="center"/>
      <protection/>
    </xf>
    <xf numFmtId="43" fontId="0" fillId="0" borderId="10" xfId="52" applyNumberFormat="1" applyBorder="1" applyAlignment="1">
      <alignment horizontal="right"/>
      <protection/>
    </xf>
    <xf numFmtId="43" fontId="3" fillId="0" borderId="10" xfId="52" applyNumberFormat="1" applyFont="1" applyBorder="1" applyAlignment="1">
      <alignment horizontal="right"/>
      <protection/>
    </xf>
    <xf numFmtId="43" fontId="3" fillId="0" borderId="11" xfId="52" applyNumberFormat="1" applyFont="1" applyBorder="1" applyAlignment="1">
      <alignment horizontal="center"/>
      <protection/>
    </xf>
    <xf numFmtId="43" fontId="3" fillId="0" borderId="17" xfId="34" applyFont="1" applyBorder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_Izvršenje 09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Izvršenje 09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7"/>
  <sheetViews>
    <sheetView tabSelected="1" workbookViewId="0" topLeftCell="A142">
      <selection activeCell="C152" sqref="C152"/>
    </sheetView>
  </sheetViews>
  <sheetFormatPr defaultColWidth="9.140625" defaultRowHeight="12.75"/>
  <cols>
    <col min="1" max="1" width="11.8515625" style="1" customWidth="1"/>
    <col min="2" max="2" width="47.8515625" style="1" customWidth="1"/>
    <col min="3" max="3" width="32.140625" style="1" customWidth="1"/>
    <col min="4" max="5" width="15.57421875" style="1" bestFit="1" customWidth="1"/>
    <col min="6" max="8" width="14.8515625" style="1" bestFit="1" customWidth="1"/>
    <col min="9" max="16384" width="9.140625" style="1" customWidth="1"/>
  </cols>
  <sheetData>
    <row r="1" spans="1:2" ht="12.75">
      <c r="A1" s="44"/>
      <c r="B1" s="2"/>
    </row>
    <row r="3" spans="1:3" ht="12.75">
      <c r="A3" s="100" t="s">
        <v>267</v>
      </c>
      <c r="B3" s="100"/>
      <c r="C3" s="100"/>
    </row>
    <row r="6" spans="1:3" ht="12.75">
      <c r="A6" s="5"/>
      <c r="B6" s="4" t="s">
        <v>77</v>
      </c>
      <c r="C6" s="4" t="s">
        <v>41</v>
      </c>
    </row>
    <row r="7" spans="1:3" ht="12.75">
      <c r="A7" s="5"/>
      <c r="B7" s="4"/>
      <c r="C7" s="4" t="s">
        <v>133</v>
      </c>
    </row>
    <row r="8" spans="1:5" ht="12.75">
      <c r="A8" s="23">
        <v>1</v>
      </c>
      <c r="B8" s="4">
        <v>2</v>
      </c>
      <c r="C8" s="4">
        <v>5</v>
      </c>
      <c r="E8" s="90"/>
    </row>
    <row r="9" spans="1:3" ht="12.75">
      <c r="A9" s="5"/>
      <c r="B9" s="5"/>
      <c r="C9" s="71"/>
    </row>
    <row r="10" spans="1:3" ht="12.75">
      <c r="A10" s="3"/>
      <c r="B10" s="3" t="s">
        <v>140</v>
      </c>
      <c r="C10" s="94">
        <f>SUM(C12+C37+C70+C73+C80)</f>
        <v>7090000</v>
      </c>
    </row>
    <row r="11" spans="1:3" ht="12.75">
      <c r="A11" s="5"/>
      <c r="B11" s="5"/>
      <c r="C11" s="62"/>
    </row>
    <row r="12" spans="1:5" ht="12.75">
      <c r="A12" s="4">
        <v>710000</v>
      </c>
      <c r="B12" s="3" t="s">
        <v>47</v>
      </c>
      <c r="C12" s="92">
        <f>SUM(C14+C17+C19+C24+C26+C29+C34)</f>
        <v>3462800</v>
      </c>
      <c r="E12" s="43"/>
    </row>
    <row r="13" spans="1:3" ht="12.75">
      <c r="A13" s="4"/>
      <c r="B13" s="3"/>
      <c r="C13" s="38"/>
    </row>
    <row r="14" spans="1:5" ht="12.75">
      <c r="A14" s="23">
        <v>711100</v>
      </c>
      <c r="B14" s="32" t="s">
        <v>49</v>
      </c>
      <c r="C14" s="28">
        <f>SUM(C15)</f>
        <v>2000</v>
      </c>
      <c r="E14" s="1" t="s">
        <v>72</v>
      </c>
    </row>
    <row r="15" spans="1:3" ht="12.75">
      <c r="A15" s="7">
        <v>711110</v>
      </c>
      <c r="B15" s="33" t="s">
        <v>109</v>
      </c>
      <c r="C15" s="16">
        <v>2000</v>
      </c>
    </row>
    <row r="16" spans="1:3" ht="12.75">
      <c r="A16" s="7"/>
      <c r="B16" s="33"/>
      <c r="C16" s="16"/>
    </row>
    <row r="17" spans="1:3" ht="12.75">
      <c r="A17" s="23">
        <v>713000</v>
      </c>
      <c r="B17" s="32" t="s">
        <v>193</v>
      </c>
      <c r="C17" s="38">
        <v>200</v>
      </c>
    </row>
    <row r="18" spans="1:3" ht="12.75">
      <c r="A18" s="7"/>
      <c r="B18" s="33"/>
      <c r="C18" s="16"/>
    </row>
    <row r="19" spans="1:5" ht="12.75">
      <c r="A19" s="4">
        <v>714100</v>
      </c>
      <c r="B19" s="3" t="s">
        <v>50</v>
      </c>
      <c r="C19" s="28">
        <f>SUM(C20+C21+C22)</f>
        <v>270000</v>
      </c>
      <c r="E19" s="66"/>
    </row>
    <row r="20" spans="1:3" ht="12.75">
      <c r="A20" s="7">
        <v>714110</v>
      </c>
      <c r="B20" s="33" t="s">
        <v>50</v>
      </c>
      <c r="C20" s="16">
        <v>150000</v>
      </c>
    </row>
    <row r="21" spans="1:3" ht="12.75">
      <c r="A21" s="7">
        <v>714120</v>
      </c>
      <c r="B21" s="5" t="s">
        <v>111</v>
      </c>
      <c r="C21" s="16">
        <v>20000</v>
      </c>
    </row>
    <row r="22" spans="1:3" ht="12.75">
      <c r="A22" s="7">
        <v>714130</v>
      </c>
      <c r="B22" s="33" t="s">
        <v>55</v>
      </c>
      <c r="C22" s="16">
        <v>100000</v>
      </c>
    </row>
    <row r="23" spans="1:3" ht="12.75">
      <c r="A23" s="7"/>
      <c r="B23" s="33"/>
      <c r="C23" s="16"/>
    </row>
    <row r="24" spans="1:3" ht="12.75">
      <c r="A24" s="23">
        <v>715100</v>
      </c>
      <c r="B24" s="32" t="s">
        <v>194</v>
      </c>
      <c r="C24" s="38">
        <v>300</v>
      </c>
    </row>
    <row r="25" spans="1:3" ht="12.75">
      <c r="A25" s="7"/>
      <c r="B25" s="33"/>
      <c r="C25" s="16"/>
    </row>
    <row r="26" spans="1:3" ht="12.75">
      <c r="A26" s="4">
        <v>716100</v>
      </c>
      <c r="B26" s="32" t="s">
        <v>48</v>
      </c>
      <c r="C26" s="38">
        <f>SUM(C27)</f>
        <v>750000</v>
      </c>
    </row>
    <row r="27" spans="1:3" ht="12.75">
      <c r="A27" s="7">
        <v>716110</v>
      </c>
      <c r="B27" s="39" t="s">
        <v>48</v>
      </c>
      <c r="C27" s="16">
        <v>750000</v>
      </c>
    </row>
    <row r="28" spans="1:3" ht="12.75">
      <c r="A28" s="7"/>
      <c r="B28" s="39"/>
      <c r="C28" s="16"/>
    </row>
    <row r="29" spans="1:6" ht="12.75">
      <c r="A29" s="4">
        <v>717000</v>
      </c>
      <c r="B29" s="32" t="s">
        <v>218</v>
      </c>
      <c r="C29" s="38">
        <f>SUM(C30+C31+C32)</f>
        <v>2440000</v>
      </c>
      <c r="F29" s="1" t="s">
        <v>72</v>
      </c>
    </row>
    <row r="30" spans="1:5" ht="12.75">
      <c r="A30" s="67">
        <v>717114</v>
      </c>
      <c r="B30" s="39" t="s">
        <v>217</v>
      </c>
      <c r="C30" s="41">
        <v>90000</v>
      </c>
      <c r="E30" s="43"/>
    </row>
    <row r="31" spans="1:3" ht="12.75">
      <c r="A31" s="67">
        <v>717131</v>
      </c>
      <c r="B31" s="39" t="s">
        <v>122</v>
      </c>
      <c r="C31" s="41">
        <v>236000</v>
      </c>
    </row>
    <row r="32" spans="1:3" ht="12.75">
      <c r="A32" s="7">
        <v>717141</v>
      </c>
      <c r="B32" s="39" t="s">
        <v>123</v>
      </c>
      <c r="C32" s="16">
        <v>2114000</v>
      </c>
    </row>
    <row r="33" spans="1:3" ht="12.75">
      <c r="A33" s="7"/>
      <c r="B33" s="39"/>
      <c r="C33" s="16"/>
    </row>
    <row r="34" spans="1:3" ht="12.75">
      <c r="A34" s="23">
        <v>719100</v>
      </c>
      <c r="B34" s="32" t="s">
        <v>195</v>
      </c>
      <c r="C34" s="38">
        <v>300</v>
      </c>
    </row>
    <row r="35" spans="1:3" ht="12.75">
      <c r="A35" s="51"/>
      <c r="B35" s="54"/>
      <c r="C35" s="78"/>
    </row>
    <row r="36" spans="1:3" ht="12.75">
      <c r="A36" s="22"/>
      <c r="B36" s="47"/>
      <c r="C36" s="52"/>
    </row>
    <row r="37" spans="1:4" ht="12.75">
      <c r="A37" s="4">
        <v>720000</v>
      </c>
      <c r="B37" s="3" t="s">
        <v>219</v>
      </c>
      <c r="C37" s="28">
        <f>SUM(C39+C43+C46+C50+C56+C62+C65)</f>
        <v>1204800</v>
      </c>
      <c r="D37" s="43"/>
    </row>
    <row r="38" spans="1:3" ht="12.75">
      <c r="A38" s="4"/>
      <c r="B38" s="3"/>
      <c r="C38" s="28"/>
    </row>
    <row r="39" spans="1:3" ht="12.75">
      <c r="A39" s="4">
        <v>721000</v>
      </c>
      <c r="B39" s="3" t="s">
        <v>115</v>
      </c>
      <c r="C39" s="28">
        <f>SUM(C40+C41)</f>
        <v>68500</v>
      </c>
    </row>
    <row r="40" spans="1:3" ht="12.75">
      <c r="A40" s="67">
        <v>721112</v>
      </c>
      <c r="B40" s="39" t="s">
        <v>112</v>
      </c>
      <c r="C40" s="41">
        <v>18000</v>
      </c>
    </row>
    <row r="41" spans="1:3" ht="12.75">
      <c r="A41" s="67">
        <v>721200</v>
      </c>
      <c r="B41" s="39" t="s">
        <v>113</v>
      </c>
      <c r="C41" s="41">
        <v>50500</v>
      </c>
    </row>
    <row r="42" spans="1:3" ht="12.75">
      <c r="A42" s="67"/>
      <c r="B42" s="39"/>
      <c r="C42" s="41"/>
    </row>
    <row r="43" spans="1:3" ht="12.75">
      <c r="A43" s="23">
        <v>722100</v>
      </c>
      <c r="B43" s="32" t="s">
        <v>116</v>
      </c>
      <c r="C43" s="28">
        <f>SUM(C44)</f>
        <v>50000</v>
      </c>
    </row>
    <row r="44" spans="1:3" ht="12.75">
      <c r="A44" s="7">
        <v>722131</v>
      </c>
      <c r="B44" s="33" t="s">
        <v>56</v>
      </c>
      <c r="C44" s="16">
        <v>50000</v>
      </c>
    </row>
    <row r="45" spans="1:3" ht="12.75">
      <c r="A45" s="7"/>
      <c r="B45" s="33"/>
      <c r="C45" s="16"/>
    </row>
    <row r="46" spans="1:3" ht="12.75">
      <c r="A46" s="23">
        <v>722300</v>
      </c>
      <c r="B46" s="32" t="s">
        <v>117</v>
      </c>
      <c r="C46" s="38">
        <f>SUM(C47+C48)</f>
        <v>605750</v>
      </c>
    </row>
    <row r="47" spans="1:4" ht="12.75">
      <c r="A47" s="7">
        <v>722311</v>
      </c>
      <c r="B47" s="33" t="s">
        <v>223</v>
      </c>
      <c r="C47" s="16">
        <v>140000</v>
      </c>
      <c r="D47" s="43"/>
    </row>
    <row r="48" spans="1:5" ht="12.75">
      <c r="A48" s="7">
        <v>722329</v>
      </c>
      <c r="B48" s="39" t="s">
        <v>75</v>
      </c>
      <c r="C48" s="16">
        <v>465750</v>
      </c>
      <c r="E48" s="61"/>
    </row>
    <row r="49" spans="1:5" ht="12.75">
      <c r="A49" s="7"/>
      <c r="B49" s="39"/>
      <c r="C49" s="16"/>
      <c r="E49" s="61"/>
    </row>
    <row r="50" spans="1:3" ht="12.75">
      <c r="A50" s="4">
        <v>722400</v>
      </c>
      <c r="B50" s="3" t="s">
        <v>220</v>
      </c>
      <c r="C50" s="28">
        <f>SUM(C51+C52+C53+C54)</f>
        <v>181850</v>
      </c>
    </row>
    <row r="51" spans="1:4" ht="12.75">
      <c r="A51" s="7">
        <v>722432</v>
      </c>
      <c r="B51" s="5" t="s">
        <v>51</v>
      </c>
      <c r="C51" s="16">
        <v>70000</v>
      </c>
      <c r="D51" s="43"/>
    </row>
    <row r="52" spans="1:3" ht="12.75">
      <c r="A52" s="7">
        <v>722435</v>
      </c>
      <c r="B52" s="39" t="s">
        <v>221</v>
      </c>
      <c r="C52" s="16">
        <v>61850</v>
      </c>
    </row>
    <row r="53" spans="1:6" ht="12.75">
      <c r="A53" s="7">
        <v>722454</v>
      </c>
      <c r="B53" s="33" t="s">
        <v>222</v>
      </c>
      <c r="C53" s="16">
        <v>27000</v>
      </c>
      <c r="F53" s="65"/>
    </row>
    <row r="54" spans="1:3" ht="12.75">
      <c r="A54" s="7">
        <v>722461</v>
      </c>
      <c r="B54" s="39" t="s">
        <v>114</v>
      </c>
      <c r="C54" s="16">
        <v>23000</v>
      </c>
    </row>
    <row r="55" spans="1:3" ht="12.75">
      <c r="A55" s="7"/>
      <c r="B55" s="39"/>
      <c r="C55" s="16"/>
    </row>
    <row r="56" spans="1:4" ht="12.75">
      <c r="A56" s="4">
        <v>722500</v>
      </c>
      <c r="B56" s="3" t="s">
        <v>118</v>
      </c>
      <c r="C56" s="28">
        <f>SUM(C57:C60)</f>
        <v>189000</v>
      </c>
      <c r="D56" s="43"/>
    </row>
    <row r="57" spans="1:3" ht="12.75">
      <c r="A57" s="67">
        <v>722515</v>
      </c>
      <c r="B57" s="39" t="s">
        <v>224</v>
      </c>
      <c r="C57" s="41">
        <v>5000</v>
      </c>
    </row>
    <row r="58" spans="1:3" ht="12.75">
      <c r="A58" s="7">
        <v>722520</v>
      </c>
      <c r="B58" s="39" t="s">
        <v>119</v>
      </c>
      <c r="C58" s="16">
        <v>29000</v>
      </c>
    </row>
    <row r="59" spans="1:3" ht="12.75">
      <c r="A59" s="7">
        <v>722530</v>
      </c>
      <c r="B59" s="39" t="s">
        <v>120</v>
      </c>
      <c r="C59" s="16">
        <v>110000</v>
      </c>
    </row>
    <row r="60" spans="1:6" ht="12.75">
      <c r="A60" s="7">
        <v>722580</v>
      </c>
      <c r="B60" s="69" t="s">
        <v>121</v>
      </c>
      <c r="C60" s="16">
        <v>45000</v>
      </c>
      <c r="F60" s="68"/>
    </row>
    <row r="61" spans="1:6" ht="12.75">
      <c r="A61" s="7"/>
      <c r="B61" s="69"/>
      <c r="C61" s="16"/>
      <c r="F61" s="68"/>
    </row>
    <row r="62" spans="1:3" ht="12.75">
      <c r="A62" s="23">
        <v>722600</v>
      </c>
      <c r="B62" s="70" t="s">
        <v>225</v>
      </c>
      <c r="C62" s="38">
        <f>SUM(C63)</f>
        <v>90000</v>
      </c>
    </row>
    <row r="63" spans="1:5" ht="12.75">
      <c r="A63" s="7">
        <v>722611</v>
      </c>
      <c r="B63" s="69" t="s">
        <v>78</v>
      </c>
      <c r="C63" s="16">
        <v>90000</v>
      </c>
      <c r="E63" s="61"/>
    </row>
    <row r="64" spans="1:5" ht="12.75">
      <c r="A64" s="7"/>
      <c r="B64" s="69"/>
      <c r="C64" s="16"/>
      <c r="E64" s="61"/>
    </row>
    <row r="65" spans="1:4" ht="12.75">
      <c r="A65" s="23">
        <v>722700</v>
      </c>
      <c r="B65" s="32" t="s">
        <v>226</v>
      </c>
      <c r="C65" s="38">
        <f>SUM(C66:C68)</f>
        <v>19700</v>
      </c>
      <c r="D65" s="43"/>
    </row>
    <row r="66" spans="1:3" ht="12.75">
      <c r="A66" s="7">
        <v>722732</v>
      </c>
      <c r="B66" s="39" t="s">
        <v>134</v>
      </c>
      <c r="C66" s="16">
        <v>5000</v>
      </c>
    </row>
    <row r="67" spans="1:3" ht="12.75">
      <c r="A67" s="7">
        <v>722760</v>
      </c>
      <c r="B67" s="39" t="s">
        <v>135</v>
      </c>
      <c r="C67" s="16">
        <v>5000</v>
      </c>
    </row>
    <row r="68" spans="1:3" ht="12.75">
      <c r="A68" s="7">
        <v>722790</v>
      </c>
      <c r="B68" s="39" t="s">
        <v>136</v>
      </c>
      <c r="C68" s="16">
        <v>9700</v>
      </c>
    </row>
    <row r="69" spans="1:3" ht="12.75">
      <c r="A69" s="7"/>
      <c r="B69" s="39"/>
      <c r="C69" s="16"/>
    </row>
    <row r="70" spans="1:3" ht="12.75">
      <c r="A70" s="23">
        <v>723000</v>
      </c>
      <c r="B70" s="32" t="s">
        <v>124</v>
      </c>
      <c r="C70" s="38">
        <v>300</v>
      </c>
    </row>
    <row r="71" spans="1:3" ht="12.75">
      <c r="A71" s="51"/>
      <c r="B71" s="54"/>
      <c r="C71" s="78"/>
    </row>
    <row r="72" spans="1:3" ht="12.75">
      <c r="A72" s="51"/>
      <c r="B72" s="54"/>
      <c r="C72" s="78"/>
    </row>
    <row r="73" spans="1:4" ht="12.75">
      <c r="A73" s="23">
        <v>730000</v>
      </c>
      <c r="B73" s="3" t="s">
        <v>137</v>
      </c>
      <c r="C73" s="28">
        <f>SUM(C74:C78)</f>
        <v>42200</v>
      </c>
      <c r="D73" s="43"/>
    </row>
    <row r="74" spans="1:7" ht="12.75">
      <c r="A74" s="7">
        <v>732112</v>
      </c>
      <c r="B74" s="39" t="s">
        <v>139</v>
      </c>
      <c r="C74" s="16">
        <v>10000</v>
      </c>
      <c r="G74" s="1" t="s">
        <v>72</v>
      </c>
    </row>
    <row r="75" spans="1:3" ht="12.75">
      <c r="A75" s="7">
        <v>732114</v>
      </c>
      <c r="B75" s="39" t="s">
        <v>200</v>
      </c>
      <c r="C75" s="16">
        <v>5000</v>
      </c>
    </row>
    <row r="76" spans="1:3" ht="12.75">
      <c r="A76" s="7">
        <v>732114</v>
      </c>
      <c r="B76" s="39" t="s">
        <v>201</v>
      </c>
      <c r="C76" s="16">
        <v>12000</v>
      </c>
    </row>
    <row r="77" spans="1:3" ht="12.75">
      <c r="A77" s="7">
        <v>732114</v>
      </c>
      <c r="B77" s="39" t="s">
        <v>199</v>
      </c>
      <c r="C77" s="16">
        <v>8000</v>
      </c>
    </row>
    <row r="78" spans="1:3" ht="12.75">
      <c r="A78" s="7">
        <v>732114</v>
      </c>
      <c r="B78" s="39" t="s">
        <v>227</v>
      </c>
      <c r="C78" s="16">
        <v>7200</v>
      </c>
    </row>
    <row r="79" spans="1:4" ht="12.75">
      <c r="A79" s="7"/>
      <c r="B79" s="39"/>
      <c r="C79" s="16"/>
      <c r="D79" s="42"/>
    </row>
    <row r="80" spans="1:4" ht="12.75">
      <c r="A80" s="23">
        <v>740000</v>
      </c>
      <c r="B80" s="32" t="s">
        <v>138</v>
      </c>
      <c r="C80" s="38">
        <f>SUM(C81:C107)</f>
        <v>2379900</v>
      </c>
      <c r="D80" s="91"/>
    </row>
    <row r="81" spans="1:4" ht="12.75">
      <c r="A81" s="7">
        <v>742112</v>
      </c>
      <c r="B81" s="39" t="s">
        <v>231</v>
      </c>
      <c r="C81" s="16">
        <v>168150</v>
      </c>
      <c r="D81" s="42"/>
    </row>
    <row r="82" spans="1:4" ht="12.75">
      <c r="A82" s="7">
        <v>742112</v>
      </c>
      <c r="B82" s="39" t="s">
        <v>202</v>
      </c>
      <c r="C82" s="16">
        <v>200000</v>
      </c>
      <c r="D82" s="42"/>
    </row>
    <row r="83" spans="1:4" ht="12.75">
      <c r="A83" s="7">
        <v>742112</v>
      </c>
      <c r="B83" s="39" t="s">
        <v>203</v>
      </c>
      <c r="C83" s="16">
        <v>300000</v>
      </c>
      <c r="D83" s="42"/>
    </row>
    <row r="84" spans="1:4" ht="12.75">
      <c r="A84" s="7">
        <v>742112</v>
      </c>
      <c r="B84" s="39" t="s">
        <v>204</v>
      </c>
      <c r="C84" s="16">
        <v>20000</v>
      </c>
      <c r="D84" s="42"/>
    </row>
    <row r="85" spans="1:4" ht="12.75">
      <c r="A85" s="7">
        <v>742112</v>
      </c>
      <c r="B85" s="39" t="s">
        <v>228</v>
      </c>
      <c r="C85" s="16">
        <v>15000</v>
      </c>
      <c r="D85" s="42"/>
    </row>
    <row r="86" spans="1:4" ht="12.75">
      <c r="A86" s="7">
        <v>742112</v>
      </c>
      <c r="B86" s="39" t="s">
        <v>234</v>
      </c>
      <c r="C86" s="16">
        <v>250500</v>
      </c>
      <c r="D86" s="42"/>
    </row>
    <row r="87" spans="1:4" ht="12.75">
      <c r="A87" s="7">
        <v>742112</v>
      </c>
      <c r="B87" s="39" t="s">
        <v>235</v>
      </c>
      <c r="C87" s="16">
        <v>100000</v>
      </c>
      <c r="D87" s="42"/>
    </row>
    <row r="88" spans="1:4" ht="12.75">
      <c r="A88" s="7">
        <v>742112</v>
      </c>
      <c r="B88" s="39" t="s">
        <v>232</v>
      </c>
      <c r="C88" s="16">
        <v>50000</v>
      </c>
      <c r="D88" s="42"/>
    </row>
    <row r="89" spans="1:4" ht="12.75">
      <c r="A89" s="7">
        <v>742114</v>
      </c>
      <c r="B89" s="39" t="s">
        <v>233</v>
      </c>
      <c r="C89" s="16">
        <v>700000</v>
      </c>
      <c r="D89" s="42"/>
    </row>
    <row r="90" spans="1:4" ht="12.75">
      <c r="A90" s="7">
        <v>742114</v>
      </c>
      <c r="B90" s="39" t="s">
        <v>229</v>
      </c>
      <c r="C90" s="16">
        <v>50000</v>
      </c>
      <c r="D90" s="42"/>
    </row>
    <row r="91" spans="1:4" ht="12.75">
      <c r="A91" s="7">
        <v>742114</v>
      </c>
      <c r="B91" s="39" t="s">
        <v>264</v>
      </c>
      <c r="C91" s="16">
        <v>10000</v>
      </c>
      <c r="D91" s="42"/>
    </row>
    <row r="92" spans="1:4" ht="12.75">
      <c r="A92" s="7">
        <v>742114</v>
      </c>
      <c r="B92" s="39" t="s">
        <v>265</v>
      </c>
      <c r="C92" s="16">
        <v>9250</v>
      </c>
      <c r="D92" s="42"/>
    </row>
    <row r="93" spans="1:4" ht="12.75">
      <c r="A93" s="7">
        <v>742114</v>
      </c>
      <c r="B93" s="39" t="s">
        <v>230</v>
      </c>
      <c r="C93" s="16">
        <v>7000</v>
      </c>
      <c r="D93" s="42"/>
    </row>
    <row r="94" spans="1:4" ht="12.75">
      <c r="A94" s="7">
        <v>742114</v>
      </c>
      <c r="B94" s="39" t="s">
        <v>205</v>
      </c>
      <c r="C94" s="16">
        <v>62000</v>
      </c>
      <c r="D94" s="42"/>
    </row>
    <row r="95" spans="1:4" ht="12.75">
      <c r="A95" s="7">
        <v>742114</v>
      </c>
      <c r="B95" s="39" t="s">
        <v>206</v>
      </c>
      <c r="C95" s="16">
        <v>6000</v>
      </c>
      <c r="D95" s="42"/>
    </row>
    <row r="96" spans="1:4" ht="12.75">
      <c r="A96" s="7">
        <v>742114</v>
      </c>
      <c r="B96" s="39" t="s">
        <v>207</v>
      </c>
      <c r="C96" s="16">
        <v>10000</v>
      </c>
      <c r="D96" s="42"/>
    </row>
    <row r="97" spans="1:4" ht="12.75">
      <c r="A97" s="7">
        <v>742114</v>
      </c>
      <c r="B97" s="39" t="s">
        <v>208</v>
      </c>
      <c r="C97" s="16">
        <v>10000</v>
      </c>
      <c r="D97" s="42"/>
    </row>
    <row r="98" spans="1:4" ht="12.75">
      <c r="A98" s="7">
        <v>742114</v>
      </c>
      <c r="B98" s="39" t="s">
        <v>209</v>
      </c>
      <c r="C98" s="16">
        <v>16000</v>
      </c>
      <c r="D98" s="42"/>
    </row>
    <row r="99" spans="1:4" ht="12.75">
      <c r="A99" s="7">
        <v>742114</v>
      </c>
      <c r="B99" s="39" t="s">
        <v>210</v>
      </c>
      <c r="C99" s="16">
        <v>21000</v>
      </c>
      <c r="D99" s="42"/>
    </row>
    <row r="100" spans="1:5" ht="12.75">
      <c r="A100" s="7">
        <v>742114</v>
      </c>
      <c r="B100" s="39" t="s">
        <v>263</v>
      </c>
      <c r="C100" s="16">
        <v>25000</v>
      </c>
      <c r="D100" s="42"/>
      <c r="E100" s="65"/>
    </row>
    <row r="101" spans="1:4" ht="12.75">
      <c r="A101" s="7">
        <v>742114</v>
      </c>
      <c r="B101" s="39" t="s">
        <v>211</v>
      </c>
      <c r="C101" s="95">
        <v>22500</v>
      </c>
      <c r="D101" s="42"/>
    </row>
    <row r="102" spans="1:4" ht="12.75">
      <c r="A102" s="7">
        <v>742114</v>
      </c>
      <c r="B102" s="39" t="s">
        <v>212</v>
      </c>
      <c r="C102" s="63">
        <v>10000</v>
      </c>
      <c r="D102" s="42"/>
    </row>
    <row r="103" spans="1:4" ht="12.75">
      <c r="A103" s="7">
        <v>742114</v>
      </c>
      <c r="B103" s="39" t="s">
        <v>239</v>
      </c>
      <c r="C103" s="63">
        <v>10000</v>
      </c>
      <c r="D103" s="42"/>
    </row>
    <row r="104" spans="1:4" ht="12.75">
      <c r="A104" s="7">
        <v>742114</v>
      </c>
      <c r="B104" s="39" t="s">
        <v>240</v>
      </c>
      <c r="C104" s="63">
        <v>100000</v>
      </c>
      <c r="D104" s="42"/>
    </row>
    <row r="105" spans="1:4" ht="12.75">
      <c r="A105" s="7">
        <v>742114</v>
      </c>
      <c r="B105" s="39" t="s">
        <v>236</v>
      </c>
      <c r="C105" s="63">
        <v>100000</v>
      </c>
      <c r="D105" s="42"/>
    </row>
    <row r="106" spans="1:4" ht="12.75">
      <c r="A106" s="7">
        <v>742110</v>
      </c>
      <c r="B106" s="39" t="s">
        <v>237</v>
      </c>
      <c r="C106" s="63">
        <v>100000</v>
      </c>
      <c r="D106" s="42"/>
    </row>
    <row r="107" spans="1:4" ht="12.75">
      <c r="A107" s="7">
        <v>742110</v>
      </c>
      <c r="B107" s="39" t="s">
        <v>238</v>
      </c>
      <c r="C107" s="63">
        <v>7500</v>
      </c>
      <c r="D107" s="42"/>
    </row>
    <row r="108" spans="1:4" ht="12.75">
      <c r="A108" s="22"/>
      <c r="B108" s="47"/>
      <c r="C108" s="52"/>
      <c r="D108" s="42"/>
    </row>
    <row r="109" spans="1:3" ht="12.75">
      <c r="A109" s="5"/>
      <c r="B109" s="4" t="s">
        <v>79</v>
      </c>
      <c r="C109" s="4" t="s">
        <v>41</v>
      </c>
    </row>
    <row r="110" spans="1:3" ht="12.75">
      <c r="A110" s="6"/>
      <c r="B110" s="6"/>
      <c r="C110" s="4" t="s">
        <v>133</v>
      </c>
    </row>
    <row r="111" spans="1:3" ht="12.75">
      <c r="A111" s="4">
        <v>1</v>
      </c>
      <c r="B111" s="4">
        <v>2</v>
      </c>
      <c r="C111" s="4">
        <v>5</v>
      </c>
    </row>
    <row r="112" spans="1:7" ht="12.75">
      <c r="A112" s="23">
        <v>610000</v>
      </c>
      <c r="B112" s="3" t="s">
        <v>190</v>
      </c>
      <c r="C112" s="28">
        <f>SUM(C114+C196+C208+C210)</f>
        <v>7090000</v>
      </c>
      <c r="D112" s="43"/>
      <c r="G112" s="88"/>
    </row>
    <row r="113" spans="1:3" ht="12.75">
      <c r="A113" s="3"/>
      <c r="B113" s="5"/>
      <c r="C113" s="16"/>
    </row>
    <row r="114" spans="1:4" ht="12.75">
      <c r="A114" s="23">
        <v>610000</v>
      </c>
      <c r="B114" s="3" t="s">
        <v>187</v>
      </c>
      <c r="C114" s="28">
        <f>SUM(C116+C121+C123+C146+C182+C194)</f>
        <v>4155300</v>
      </c>
      <c r="D114" s="43"/>
    </row>
    <row r="115" spans="1:3" ht="12.75">
      <c r="A115" s="23"/>
      <c r="B115" s="3"/>
      <c r="C115" s="28"/>
    </row>
    <row r="116" spans="1:4" ht="12.75">
      <c r="A116" s="4">
        <v>611000</v>
      </c>
      <c r="B116" s="3" t="s">
        <v>52</v>
      </c>
      <c r="C116" s="28">
        <f>SUM(C118:C119)</f>
        <v>1334000</v>
      </c>
      <c r="D116" s="43"/>
    </row>
    <row r="117" spans="1:3" ht="12.75">
      <c r="A117" s="4"/>
      <c r="B117" s="3"/>
      <c r="C117" s="28"/>
    </row>
    <row r="118" spans="1:4" ht="12.75">
      <c r="A118" s="23">
        <v>611100</v>
      </c>
      <c r="B118" s="33" t="s">
        <v>57</v>
      </c>
      <c r="C118" s="41">
        <v>1184000</v>
      </c>
      <c r="D118" s="91"/>
    </row>
    <row r="119" spans="1:4" ht="12.75">
      <c r="A119" s="23">
        <v>611200</v>
      </c>
      <c r="B119" s="33" t="s">
        <v>130</v>
      </c>
      <c r="C119" s="41">
        <v>150000</v>
      </c>
      <c r="D119" s="42"/>
    </row>
    <row r="120" spans="1:4" ht="12.75">
      <c r="A120" s="23"/>
      <c r="B120" s="33"/>
      <c r="C120" s="41"/>
      <c r="D120" s="42"/>
    </row>
    <row r="121" spans="1:3" ht="12.75">
      <c r="A121" s="4">
        <v>612000</v>
      </c>
      <c r="B121" s="3" t="s">
        <v>10</v>
      </c>
      <c r="C121" s="38">
        <v>124500</v>
      </c>
    </row>
    <row r="122" spans="1:3" ht="12.75">
      <c r="A122" s="5"/>
      <c r="B122" s="3"/>
      <c r="C122" s="28"/>
    </row>
    <row r="123" spans="1:3" ht="12.75">
      <c r="A123" s="4">
        <v>613000</v>
      </c>
      <c r="B123" s="3" t="s">
        <v>80</v>
      </c>
      <c r="C123" s="28">
        <f>SUM(C125:C143)</f>
        <v>1349800</v>
      </c>
    </row>
    <row r="124" spans="1:4" ht="12.75">
      <c r="A124" s="4"/>
      <c r="B124" s="3"/>
      <c r="C124" s="28"/>
      <c r="D124" s="43"/>
    </row>
    <row r="125" spans="1:3" ht="12.75">
      <c r="A125" s="23">
        <v>613110</v>
      </c>
      <c r="B125" s="39" t="s">
        <v>141</v>
      </c>
      <c r="C125" s="16">
        <v>2300</v>
      </c>
    </row>
    <row r="126" spans="1:6" ht="12.75">
      <c r="A126" s="23">
        <v>613210</v>
      </c>
      <c r="B126" s="39" t="s">
        <v>142</v>
      </c>
      <c r="C126" s="16">
        <v>29000</v>
      </c>
      <c r="F126" s="31"/>
    </row>
    <row r="127" spans="1:6" ht="12.75">
      <c r="A127" s="23">
        <v>613210</v>
      </c>
      <c r="B127" s="39" t="s">
        <v>191</v>
      </c>
      <c r="C127" s="41">
        <v>200000</v>
      </c>
      <c r="F127" s="31"/>
    </row>
    <row r="128" spans="1:3" ht="12.75">
      <c r="A128" s="23">
        <v>613310</v>
      </c>
      <c r="B128" s="5" t="s">
        <v>17</v>
      </c>
      <c r="C128" s="16">
        <v>30000</v>
      </c>
    </row>
    <row r="129" spans="1:3" ht="12.75">
      <c r="A129" s="23">
        <v>613320</v>
      </c>
      <c r="B129" s="39" t="s">
        <v>82</v>
      </c>
      <c r="C129" s="16">
        <v>11000</v>
      </c>
    </row>
    <row r="130" spans="1:3" ht="12.75">
      <c r="A130" s="23">
        <v>613329</v>
      </c>
      <c r="B130" s="39" t="s">
        <v>145</v>
      </c>
      <c r="C130" s="41">
        <v>250000</v>
      </c>
    </row>
    <row r="131" spans="1:3" ht="12.75">
      <c r="A131" s="23">
        <v>613410</v>
      </c>
      <c r="B131" s="39" t="s">
        <v>143</v>
      </c>
      <c r="C131" s="16">
        <v>37000</v>
      </c>
    </row>
    <row r="132" spans="1:3" ht="12.75">
      <c r="A132" s="23">
        <v>613500</v>
      </c>
      <c r="B132" s="39" t="s">
        <v>144</v>
      </c>
      <c r="C132" s="16">
        <v>10000</v>
      </c>
    </row>
    <row r="133" spans="1:3" ht="12.75">
      <c r="A133" s="23">
        <v>613710</v>
      </c>
      <c r="B133" s="39" t="s">
        <v>257</v>
      </c>
      <c r="C133" s="41">
        <v>110000</v>
      </c>
    </row>
    <row r="134" spans="1:3" ht="12.75">
      <c r="A134" s="23">
        <v>613710</v>
      </c>
      <c r="B134" s="33" t="s">
        <v>83</v>
      </c>
      <c r="C134" s="16">
        <v>15000</v>
      </c>
    </row>
    <row r="135" spans="1:3" ht="12.75">
      <c r="A135" s="23">
        <v>613716</v>
      </c>
      <c r="B135" s="33" t="s">
        <v>261</v>
      </c>
      <c r="C135" s="16">
        <v>100000</v>
      </c>
    </row>
    <row r="136" spans="1:3" ht="12.75">
      <c r="A136" s="23">
        <v>613726</v>
      </c>
      <c r="B136" s="39" t="s">
        <v>260</v>
      </c>
      <c r="C136" s="41">
        <v>150000</v>
      </c>
    </row>
    <row r="137" spans="1:3" ht="12.75">
      <c r="A137" s="23">
        <v>613800</v>
      </c>
      <c r="B137" s="39" t="s">
        <v>146</v>
      </c>
      <c r="C137" s="16">
        <v>10500</v>
      </c>
    </row>
    <row r="138" spans="1:3" ht="12.75">
      <c r="A138" s="23">
        <v>613974</v>
      </c>
      <c r="B138" s="33" t="s">
        <v>84</v>
      </c>
      <c r="C138" s="16">
        <v>75000</v>
      </c>
    </row>
    <row r="139" spans="1:3" ht="12.75">
      <c r="A139" s="23">
        <v>613975</v>
      </c>
      <c r="B139" s="39" t="s">
        <v>148</v>
      </c>
      <c r="C139" s="41">
        <v>130000</v>
      </c>
    </row>
    <row r="140" spans="1:3" ht="12.75">
      <c r="A140" s="23">
        <v>613900</v>
      </c>
      <c r="B140" s="39" t="s">
        <v>171</v>
      </c>
      <c r="C140" s="41">
        <v>20000</v>
      </c>
    </row>
    <row r="141" spans="1:3" ht="12.75">
      <c r="A141" s="23">
        <v>613900</v>
      </c>
      <c r="B141" s="39" t="s">
        <v>172</v>
      </c>
      <c r="C141" s="41">
        <v>20000</v>
      </c>
    </row>
    <row r="142" spans="1:3" ht="12.75">
      <c r="A142" s="23">
        <v>613900</v>
      </c>
      <c r="B142" s="39" t="s">
        <v>216</v>
      </c>
      <c r="C142" s="41">
        <v>50000</v>
      </c>
    </row>
    <row r="143" spans="1:3" ht="12.75">
      <c r="A143" s="23">
        <v>613900</v>
      </c>
      <c r="B143" s="39" t="s">
        <v>147</v>
      </c>
      <c r="C143" s="41">
        <v>100000</v>
      </c>
    </row>
    <row r="144" spans="1:8" ht="12.75">
      <c r="A144" s="21"/>
      <c r="B144" s="37"/>
      <c r="C144" s="77"/>
      <c r="H144" s="46"/>
    </row>
    <row r="145" spans="1:8" ht="12.75">
      <c r="A145" s="21"/>
      <c r="B145" s="37"/>
      <c r="C145" s="77"/>
      <c r="H145" s="46"/>
    </row>
    <row r="146" spans="1:4" ht="12.75">
      <c r="A146" s="23">
        <v>614000</v>
      </c>
      <c r="B146" s="3" t="s">
        <v>178</v>
      </c>
      <c r="C146" s="93">
        <f>SUM(C148:C172)</f>
        <v>1149600</v>
      </c>
      <c r="D146" s="43"/>
    </row>
    <row r="147" spans="1:3" ht="12.75">
      <c r="A147" s="23"/>
      <c r="B147" s="3"/>
      <c r="C147" s="93"/>
    </row>
    <row r="148" spans="1:3" ht="12.75">
      <c r="A148" s="23">
        <v>614117</v>
      </c>
      <c r="B148" s="39" t="s">
        <v>149</v>
      </c>
      <c r="C148" s="41">
        <v>50000</v>
      </c>
    </row>
    <row r="149" spans="1:3" ht="12.75">
      <c r="A149" s="23">
        <v>614121</v>
      </c>
      <c r="B149" s="39" t="s">
        <v>150</v>
      </c>
      <c r="C149" s="41">
        <v>36000</v>
      </c>
    </row>
    <row r="150" spans="1:3" ht="12.75">
      <c r="A150" s="23">
        <v>614122</v>
      </c>
      <c r="B150" s="39" t="s">
        <v>151</v>
      </c>
      <c r="C150" s="41">
        <v>120000</v>
      </c>
    </row>
    <row r="151" spans="1:3" ht="12.75">
      <c r="A151" s="23">
        <v>614124</v>
      </c>
      <c r="B151" s="39" t="s">
        <v>152</v>
      </c>
      <c r="C151" s="41">
        <v>20000</v>
      </c>
    </row>
    <row r="152" spans="1:3" ht="12.75">
      <c r="A152" s="23">
        <v>614231</v>
      </c>
      <c r="B152" s="39" t="s">
        <v>153</v>
      </c>
      <c r="C152" s="41">
        <v>55000</v>
      </c>
    </row>
    <row r="153" spans="1:3" ht="12.75">
      <c r="A153" s="23">
        <v>614234</v>
      </c>
      <c r="B153" s="39" t="s">
        <v>154</v>
      </c>
      <c r="C153" s="41">
        <v>55000</v>
      </c>
    </row>
    <row r="154" spans="1:3" ht="12.75">
      <c r="A154" s="23">
        <v>614239</v>
      </c>
      <c r="B154" s="39" t="s">
        <v>155</v>
      </c>
      <c r="C154" s="41">
        <v>5000</v>
      </c>
    </row>
    <row r="155" spans="1:3" ht="12.75">
      <c r="A155" s="23">
        <v>614241</v>
      </c>
      <c r="B155" s="39" t="s">
        <v>174</v>
      </c>
      <c r="C155" s="41">
        <v>5000</v>
      </c>
    </row>
    <row r="156" spans="1:3" ht="12.75">
      <c r="A156" s="23">
        <v>614241</v>
      </c>
      <c r="B156" s="39" t="s">
        <v>173</v>
      </c>
      <c r="C156" s="41">
        <v>10000</v>
      </c>
    </row>
    <row r="157" spans="1:3" ht="12.75">
      <c r="A157" s="23">
        <v>614241</v>
      </c>
      <c r="B157" s="39" t="s">
        <v>165</v>
      </c>
      <c r="C157" s="41">
        <v>40000</v>
      </c>
    </row>
    <row r="158" spans="1:3" ht="12.75">
      <c r="A158" s="23">
        <v>614300</v>
      </c>
      <c r="B158" s="39" t="s">
        <v>170</v>
      </c>
      <c r="C158" s="41">
        <v>25000</v>
      </c>
    </row>
    <row r="159" spans="1:3" ht="12.75">
      <c r="A159" s="23">
        <v>614310</v>
      </c>
      <c r="B159" s="39" t="s">
        <v>166</v>
      </c>
      <c r="C159" s="41">
        <v>24000</v>
      </c>
    </row>
    <row r="160" spans="1:4" ht="12.75">
      <c r="A160" s="23">
        <v>614311</v>
      </c>
      <c r="B160" s="39" t="s">
        <v>157</v>
      </c>
      <c r="C160" s="41">
        <v>250000</v>
      </c>
      <c r="D160" s="80"/>
    </row>
    <row r="161" spans="1:4" ht="12.75">
      <c r="A161" s="23">
        <v>614311</v>
      </c>
      <c r="B161" s="39" t="s">
        <v>156</v>
      </c>
      <c r="C161" s="41">
        <v>110000</v>
      </c>
      <c r="D161" s="79"/>
    </row>
    <row r="162" spans="1:6" ht="12.75">
      <c r="A162" s="23">
        <v>614311</v>
      </c>
      <c r="B162" s="39" t="s">
        <v>158</v>
      </c>
      <c r="C162" s="41">
        <v>150000</v>
      </c>
      <c r="D162" s="42"/>
      <c r="F162" s="42"/>
    </row>
    <row r="163" spans="1:4" ht="12.75">
      <c r="A163" s="23">
        <v>614311</v>
      </c>
      <c r="B163" s="39" t="s">
        <v>159</v>
      </c>
      <c r="C163" s="41">
        <v>30000</v>
      </c>
      <c r="D163" s="75"/>
    </row>
    <row r="164" spans="1:4" ht="12.75">
      <c r="A164" s="23">
        <v>614311</v>
      </c>
      <c r="B164" s="39" t="s">
        <v>160</v>
      </c>
      <c r="C164" s="41">
        <v>5000</v>
      </c>
      <c r="D164" s="80"/>
    </row>
    <row r="165" spans="1:6" ht="12.75">
      <c r="A165" s="23">
        <v>614311</v>
      </c>
      <c r="B165" s="39" t="s">
        <v>161</v>
      </c>
      <c r="C165" s="41">
        <v>10000</v>
      </c>
      <c r="D165" s="42"/>
      <c r="F165" s="46"/>
    </row>
    <row r="166" spans="1:6" ht="12.75">
      <c r="A166" s="23">
        <v>614311</v>
      </c>
      <c r="B166" s="39" t="s">
        <v>162</v>
      </c>
      <c r="C166" s="41">
        <v>5000</v>
      </c>
      <c r="D166" s="42"/>
      <c r="F166" s="46"/>
    </row>
    <row r="167" spans="1:6" ht="12.75">
      <c r="A167" s="23">
        <v>614311</v>
      </c>
      <c r="B167" s="39" t="s">
        <v>163</v>
      </c>
      <c r="C167" s="41">
        <v>3600</v>
      </c>
      <c r="F167" s="46"/>
    </row>
    <row r="168" spans="1:3" ht="12.75">
      <c r="A168" s="23">
        <v>614311</v>
      </c>
      <c r="B168" s="39" t="s">
        <v>164</v>
      </c>
      <c r="C168" s="41">
        <v>24000</v>
      </c>
    </row>
    <row r="169" spans="1:3" ht="12.75">
      <c r="A169" s="23">
        <v>614319</v>
      </c>
      <c r="B169" s="39" t="s">
        <v>128</v>
      </c>
      <c r="C169" s="41">
        <v>22000</v>
      </c>
    </row>
    <row r="170" spans="1:3" ht="12.75">
      <c r="A170" s="23">
        <v>614323</v>
      </c>
      <c r="B170" s="39" t="s">
        <v>167</v>
      </c>
      <c r="C170" s="41">
        <v>50000</v>
      </c>
    </row>
    <row r="171" spans="1:3" ht="12.75">
      <c r="A171" s="23">
        <v>614324</v>
      </c>
      <c r="B171" s="39" t="s">
        <v>168</v>
      </c>
      <c r="C171" s="41">
        <v>40000</v>
      </c>
    </row>
    <row r="172" spans="1:3" ht="12.75">
      <c r="A172" s="23">
        <v>614423</v>
      </c>
      <c r="B172" s="39" t="s">
        <v>169</v>
      </c>
      <c r="C172" s="41">
        <v>5000</v>
      </c>
    </row>
    <row r="173" spans="1:4" ht="12.75">
      <c r="A173" s="21"/>
      <c r="B173" s="21"/>
      <c r="C173" s="77"/>
      <c r="D173" s="48"/>
    </row>
    <row r="174" spans="1:4" ht="12.75">
      <c r="A174" s="21"/>
      <c r="B174" s="21"/>
      <c r="C174" s="77"/>
      <c r="D174" s="48"/>
    </row>
    <row r="175" spans="1:4" ht="12.75">
      <c r="A175" s="21"/>
      <c r="B175" s="21"/>
      <c r="C175" s="77"/>
      <c r="D175" s="48"/>
    </row>
    <row r="176" spans="1:4" ht="12.75">
      <c r="A176" s="21"/>
      <c r="B176" s="21"/>
      <c r="C176" s="77"/>
      <c r="D176" s="48"/>
    </row>
    <row r="177" spans="1:4" ht="12.75">
      <c r="A177" s="21"/>
      <c r="B177" s="21"/>
      <c r="C177" s="77"/>
      <c r="D177" s="48"/>
    </row>
    <row r="178" spans="1:4" ht="12.75">
      <c r="A178" s="21"/>
      <c r="B178" s="21"/>
      <c r="C178" s="77"/>
      <c r="D178" s="48"/>
    </row>
    <row r="179" spans="1:4" ht="12.75">
      <c r="A179" s="21"/>
      <c r="B179" s="21"/>
      <c r="C179" s="77"/>
      <c r="D179" s="48"/>
    </row>
    <row r="180" spans="1:4" ht="12.75">
      <c r="A180" s="21"/>
      <c r="B180" s="21"/>
      <c r="C180" s="77"/>
      <c r="D180" s="48"/>
    </row>
    <row r="181" spans="1:4" ht="12.75">
      <c r="A181" s="21"/>
      <c r="B181" s="21"/>
      <c r="C181" s="77"/>
      <c r="D181" s="48"/>
    </row>
    <row r="182" spans="1:4" ht="12.75">
      <c r="A182" s="23">
        <v>615000</v>
      </c>
      <c r="B182" s="32" t="s">
        <v>175</v>
      </c>
      <c r="C182" s="38">
        <f>SUM(C183:C192)</f>
        <v>185400</v>
      </c>
      <c r="D182" s="43"/>
    </row>
    <row r="183" spans="1:4" ht="12.75">
      <c r="A183" s="39">
        <v>615000</v>
      </c>
      <c r="B183" s="39" t="s">
        <v>176</v>
      </c>
      <c r="C183" s="41">
        <v>8000</v>
      </c>
      <c r="D183" s="42"/>
    </row>
    <row r="184" spans="1:4" ht="12.75">
      <c r="A184" s="39">
        <v>615000</v>
      </c>
      <c r="B184" s="39" t="s">
        <v>177</v>
      </c>
      <c r="C184" s="41">
        <v>103225</v>
      </c>
      <c r="D184" s="42"/>
    </row>
    <row r="185" spans="1:3" ht="12.75">
      <c r="A185" s="5">
        <v>615000</v>
      </c>
      <c r="B185" s="39" t="s">
        <v>179</v>
      </c>
      <c r="C185" s="41">
        <v>30000</v>
      </c>
    </row>
    <row r="186" spans="1:3" ht="12.75">
      <c r="A186" s="5">
        <v>615000</v>
      </c>
      <c r="B186" s="39" t="s">
        <v>180</v>
      </c>
      <c r="C186" s="41"/>
    </row>
    <row r="187" spans="1:3" ht="12.75">
      <c r="A187" s="5">
        <v>615000</v>
      </c>
      <c r="B187" s="39" t="s">
        <v>181</v>
      </c>
      <c r="C187" s="41"/>
    </row>
    <row r="188" spans="1:3" ht="12.75">
      <c r="A188" s="5">
        <v>615000</v>
      </c>
      <c r="B188" s="39" t="s">
        <v>182</v>
      </c>
      <c r="C188" s="41"/>
    </row>
    <row r="189" spans="1:3" ht="12.75">
      <c r="A189" s="5">
        <v>615000</v>
      </c>
      <c r="B189" s="39" t="s">
        <v>183</v>
      </c>
      <c r="C189" s="41"/>
    </row>
    <row r="190" spans="1:3" ht="12.75">
      <c r="A190" s="5">
        <v>615000</v>
      </c>
      <c r="B190" s="39" t="s">
        <v>184</v>
      </c>
      <c r="C190" s="41"/>
    </row>
    <row r="191" spans="1:3" ht="12.75">
      <c r="A191" s="5">
        <v>615000</v>
      </c>
      <c r="B191" s="39" t="s">
        <v>259</v>
      </c>
      <c r="C191" s="41">
        <v>44175</v>
      </c>
    </row>
    <row r="192" spans="1:3" ht="12.75">
      <c r="A192" s="5">
        <v>615000</v>
      </c>
      <c r="B192" s="39" t="s">
        <v>185</v>
      </c>
      <c r="C192" s="41"/>
    </row>
    <row r="193" spans="1:3" ht="12.75">
      <c r="A193" s="5"/>
      <c r="B193" s="39"/>
      <c r="C193" s="41"/>
    </row>
    <row r="194" spans="1:3" ht="12.75">
      <c r="A194" s="23">
        <v>616000</v>
      </c>
      <c r="B194" s="32" t="s">
        <v>198</v>
      </c>
      <c r="C194" s="38">
        <v>12000</v>
      </c>
    </row>
    <row r="195" spans="1:3" ht="12.75">
      <c r="A195" s="23"/>
      <c r="B195" s="32"/>
      <c r="C195" s="41"/>
    </row>
    <row r="196" spans="1:4" ht="12.75">
      <c r="A196" s="4">
        <v>821000</v>
      </c>
      <c r="B196" s="3" t="s">
        <v>188</v>
      </c>
      <c r="C196" s="28">
        <f>SUM(C198:C205)</f>
        <v>2599700</v>
      </c>
      <c r="D196" s="43"/>
    </row>
    <row r="197" spans="1:3" ht="12.75">
      <c r="A197" s="4"/>
      <c r="B197" s="3"/>
      <c r="C197" s="28"/>
    </row>
    <row r="198" spans="1:4" ht="12.75">
      <c r="A198" s="7">
        <v>821000</v>
      </c>
      <c r="B198" s="39" t="s">
        <v>197</v>
      </c>
      <c r="C198" s="16">
        <v>20000</v>
      </c>
      <c r="D198" s="42"/>
    </row>
    <row r="199" spans="1:4" ht="12.75">
      <c r="A199" s="7">
        <v>821200</v>
      </c>
      <c r="B199" s="39" t="s">
        <v>186</v>
      </c>
      <c r="C199" s="16">
        <v>100000</v>
      </c>
      <c r="D199" s="42"/>
    </row>
    <row r="200" spans="1:4" ht="12.75">
      <c r="A200" s="7">
        <v>821200</v>
      </c>
      <c r="B200" s="39" t="s">
        <v>214</v>
      </c>
      <c r="C200" s="16">
        <v>375000</v>
      </c>
      <c r="D200" s="42"/>
    </row>
    <row r="201" spans="1:4" ht="12.75">
      <c r="A201" s="7">
        <v>821300</v>
      </c>
      <c r="B201" s="39" t="s">
        <v>196</v>
      </c>
      <c r="C201" s="16">
        <v>6000</v>
      </c>
      <c r="D201" s="42"/>
    </row>
    <row r="202" spans="1:4" ht="12.75">
      <c r="A202" s="7">
        <v>821513</v>
      </c>
      <c r="B202" s="39" t="s">
        <v>262</v>
      </c>
      <c r="C202" s="16">
        <v>50000</v>
      </c>
      <c r="D202" s="42"/>
    </row>
    <row r="203" spans="1:4" ht="12.75">
      <c r="A203" s="67">
        <v>821600</v>
      </c>
      <c r="B203" s="39" t="s">
        <v>213</v>
      </c>
      <c r="C203" s="41">
        <v>1858700</v>
      </c>
      <c r="D203" s="48"/>
    </row>
    <row r="204" spans="1:4" ht="12.75">
      <c r="A204" s="7">
        <v>821600</v>
      </c>
      <c r="B204" s="5" t="s">
        <v>70</v>
      </c>
      <c r="C204" s="16">
        <v>67500</v>
      </c>
      <c r="D204" s="48"/>
    </row>
    <row r="205" spans="1:4" ht="12.75">
      <c r="A205" s="7">
        <v>821600</v>
      </c>
      <c r="B205" s="39" t="s">
        <v>215</v>
      </c>
      <c r="C205" s="16">
        <v>122500</v>
      </c>
      <c r="D205" s="48"/>
    </row>
    <row r="206" spans="1:4" ht="12.75">
      <c r="A206" s="7"/>
      <c r="B206" s="39"/>
      <c r="C206" s="16"/>
      <c r="D206" s="48"/>
    </row>
    <row r="207" spans="1:4" ht="12.75">
      <c r="A207" s="7"/>
      <c r="B207" s="5"/>
      <c r="C207" s="16"/>
      <c r="D207" s="48"/>
    </row>
    <row r="208" spans="1:4" ht="12.75">
      <c r="A208" s="7"/>
      <c r="B208" s="32" t="s">
        <v>189</v>
      </c>
      <c r="C208" s="38">
        <v>35000</v>
      </c>
      <c r="D208" s="42"/>
    </row>
    <row r="209" spans="1:4" ht="12.75">
      <c r="A209" s="7"/>
      <c r="B209" s="32"/>
      <c r="C209" s="16"/>
      <c r="D209" s="42"/>
    </row>
    <row r="210" spans="1:3" ht="12.75">
      <c r="A210" s="4">
        <v>823330</v>
      </c>
      <c r="B210" s="3" t="s">
        <v>74</v>
      </c>
      <c r="C210" s="38">
        <f>SUM(C211)</f>
        <v>300000</v>
      </c>
    </row>
    <row r="211" spans="1:4" ht="12.75">
      <c r="A211" s="5"/>
      <c r="B211" s="39" t="s">
        <v>73</v>
      </c>
      <c r="C211" s="16">
        <v>300000</v>
      </c>
      <c r="D211" s="42"/>
    </row>
    <row r="212" spans="1:5" ht="12.75">
      <c r="A212" s="5"/>
      <c r="B212" s="39"/>
      <c r="C212" s="16"/>
      <c r="E212" s="43"/>
    </row>
    <row r="213" spans="1:5" ht="12.75">
      <c r="A213" s="5"/>
      <c r="B213" s="3" t="s">
        <v>54</v>
      </c>
      <c r="C213" s="4">
        <v>45</v>
      </c>
      <c r="E213" s="43"/>
    </row>
    <row r="214" spans="1:5" ht="12.75">
      <c r="A214" s="22"/>
      <c r="B214" s="47"/>
      <c r="C214" s="73"/>
      <c r="E214" s="43"/>
    </row>
    <row r="215" spans="1:5" ht="12.75">
      <c r="A215" s="22"/>
      <c r="B215" s="47"/>
      <c r="C215" s="73"/>
      <c r="E215" s="43"/>
    </row>
    <row r="216" spans="1:5" ht="12.75">
      <c r="A216" s="22"/>
      <c r="B216" s="47"/>
      <c r="C216" s="73"/>
      <c r="E216" s="43"/>
    </row>
    <row r="217" spans="1:5" ht="12.75">
      <c r="A217" s="22"/>
      <c r="B217" s="47"/>
      <c r="C217" s="73"/>
      <c r="E217" s="43"/>
    </row>
    <row r="218" spans="1:5" ht="12.75">
      <c r="A218" s="21"/>
      <c r="B218" s="54"/>
      <c r="C218" s="81"/>
      <c r="E218" s="43"/>
    </row>
    <row r="219" spans="1:5" ht="12.75">
      <c r="A219" s="21"/>
      <c r="B219" s="54"/>
      <c r="C219" s="81"/>
      <c r="E219" s="43"/>
    </row>
    <row r="220" spans="1:5" ht="12.75">
      <c r="A220" s="21"/>
      <c r="B220" s="54"/>
      <c r="C220" s="81"/>
      <c r="E220" s="43"/>
    </row>
    <row r="221" spans="1:5" ht="12.75">
      <c r="A221" s="21"/>
      <c r="B221" s="54"/>
      <c r="C221" s="81"/>
      <c r="E221" s="43"/>
    </row>
    <row r="222" spans="1:5" ht="12.75">
      <c r="A222" s="21"/>
      <c r="B222" s="54"/>
      <c r="C222" s="81"/>
      <c r="E222" s="43"/>
    </row>
    <row r="223" spans="1:5" ht="12.75">
      <c r="A223" s="21"/>
      <c r="B223" s="54"/>
      <c r="C223" s="81"/>
      <c r="E223" s="43"/>
    </row>
    <row r="224" spans="1:5" ht="12.75">
      <c r="A224" s="21"/>
      <c r="B224" s="54"/>
      <c r="C224" s="81"/>
      <c r="E224" s="43"/>
    </row>
    <row r="225" spans="1:5" ht="12.75">
      <c r="A225" s="21"/>
      <c r="B225" s="54"/>
      <c r="C225" s="81"/>
      <c r="E225" s="43"/>
    </row>
    <row r="226" spans="1:5" ht="12.75">
      <c r="A226" s="21"/>
      <c r="B226" s="54"/>
      <c r="C226" s="81"/>
      <c r="E226" s="43"/>
    </row>
    <row r="227" spans="1:3" ht="12.75">
      <c r="A227" s="86"/>
      <c r="B227" s="36"/>
      <c r="C227" s="87"/>
    </row>
    <row r="228" spans="1:3" ht="12.75">
      <c r="A228" s="21"/>
      <c r="B228" s="47"/>
      <c r="C228" s="73"/>
    </row>
    <row r="229" spans="1:3" ht="12.75">
      <c r="A229" s="21"/>
      <c r="B229" s="47"/>
      <c r="C229" s="73"/>
    </row>
    <row r="230" spans="1:3" ht="12.75">
      <c r="A230" s="57"/>
      <c r="B230" s="47"/>
      <c r="C230" s="81"/>
    </row>
    <row r="231" spans="1:3" ht="12.75">
      <c r="A231" s="22"/>
      <c r="B231" s="21"/>
      <c r="C231" s="73"/>
    </row>
    <row r="232" spans="1:7" ht="12.75">
      <c r="A232" s="22"/>
      <c r="B232" s="21"/>
      <c r="C232" s="73"/>
      <c r="F232" s="43"/>
      <c r="G232" s="46"/>
    </row>
    <row r="233" spans="1:7" ht="12.75">
      <c r="A233" s="22"/>
      <c r="B233" s="21"/>
      <c r="C233" s="73"/>
      <c r="G233" s="46"/>
    </row>
    <row r="234" spans="1:3" ht="12.75">
      <c r="A234" s="22"/>
      <c r="B234" s="37"/>
      <c r="C234" s="73"/>
    </row>
    <row r="235" spans="1:3" ht="12.75">
      <c r="A235" s="22"/>
      <c r="B235" s="47"/>
      <c r="C235" s="73"/>
    </row>
    <row r="236" spans="1:3" ht="12.75">
      <c r="A236" s="22"/>
      <c r="B236" s="47"/>
      <c r="C236" s="73"/>
    </row>
    <row r="237" spans="1:3" ht="12.75">
      <c r="A237" s="22"/>
      <c r="B237" s="47"/>
      <c r="C237" s="73"/>
    </row>
    <row r="238" spans="1:3" ht="12.75">
      <c r="A238" s="22"/>
      <c r="B238" s="47"/>
      <c r="C238" s="73"/>
    </row>
    <row r="239" spans="1:3" ht="12.75">
      <c r="A239" s="22"/>
      <c r="B239" s="47"/>
      <c r="C239" s="73"/>
    </row>
    <row r="240" spans="1:3" ht="12.75">
      <c r="A240" s="22"/>
      <c r="B240" s="47"/>
      <c r="C240" s="73"/>
    </row>
    <row r="241" spans="1:3" ht="12.75">
      <c r="A241" s="22"/>
      <c r="B241" s="47"/>
      <c r="C241" s="73"/>
    </row>
    <row r="242" spans="1:3" ht="12.75">
      <c r="A242" s="22"/>
      <c r="B242" s="47"/>
      <c r="C242" s="73"/>
    </row>
    <row r="243" spans="1:3" ht="12.75">
      <c r="A243" s="22"/>
      <c r="B243" s="47"/>
      <c r="C243" s="73"/>
    </row>
    <row r="244" spans="1:3" ht="12.75">
      <c r="A244" s="22"/>
      <c r="B244" s="37"/>
      <c r="C244" s="73"/>
    </row>
    <row r="245" spans="1:3" ht="12.75">
      <c r="A245" s="86"/>
      <c r="B245" s="36"/>
      <c r="C245" s="85"/>
    </row>
    <row r="246" spans="1:3" ht="12.75">
      <c r="A246" s="21"/>
      <c r="B246" s="47"/>
      <c r="C246" s="72"/>
    </row>
    <row r="247" spans="1:3" ht="12.75">
      <c r="A247" s="21"/>
      <c r="B247" s="47"/>
      <c r="C247" s="72"/>
    </row>
    <row r="248" spans="1:3" ht="12.75">
      <c r="A248" s="21"/>
      <c r="B248" s="36"/>
      <c r="C248" s="86"/>
    </row>
    <row r="249" spans="1:3" ht="12.75">
      <c r="A249" s="36"/>
      <c r="B249" s="21"/>
      <c r="C249" s="21"/>
    </row>
    <row r="250" spans="1:3" ht="12.75">
      <c r="A250" s="47"/>
      <c r="B250" s="21"/>
      <c r="C250" s="21"/>
    </row>
    <row r="251" spans="1:3" ht="12.75">
      <c r="A251" s="47"/>
      <c r="B251" s="47"/>
      <c r="C251" s="21"/>
    </row>
    <row r="252" spans="1:3" ht="12.75">
      <c r="A252" s="21"/>
      <c r="B252" s="57"/>
      <c r="C252" s="55"/>
    </row>
    <row r="253" spans="1:3" ht="12.75">
      <c r="A253" s="21"/>
      <c r="B253" s="47"/>
      <c r="C253" s="56"/>
    </row>
    <row r="254" spans="1:3" ht="12.75">
      <c r="A254" s="21"/>
      <c r="B254" s="54"/>
      <c r="C254" s="21"/>
    </row>
    <row r="255" spans="2:3" ht="12.75">
      <c r="B255" s="45"/>
      <c r="C255" s="43"/>
    </row>
    <row r="256" ht="12.75">
      <c r="B256" s="45"/>
    </row>
    <row r="257" spans="2:3" ht="12.75">
      <c r="B257" s="45"/>
      <c r="C257" s="43"/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9"/>
  <sheetViews>
    <sheetView workbookViewId="0" topLeftCell="A10">
      <selection activeCell="H288" sqref="H288"/>
    </sheetView>
  </sheetViews>
  <sheetFormatPr defaultColWidth="9.140625" defaultRowHeight="12.75"/>
  <cols>
    <col min="1" max="1" width="6.421875" style="1" customWidth="1"/>
    <col min="2" max="3" width="7.00390625" style="1" customWidth="1"/>
    <col min="4" max="4" width="8.7109375" style="1" customWidth="1"/>
    <col min="5" max="5" width="39.8515625" style="1" customWidth="1"/>
    <col min="6" max="6" width="32.140625" style="1" customWidth="1"/>
    <col min="7" max="7" width="9.140625" style="1" customWidth="1"/>
    <col min="8" max="8" width="16.421875" style="1" bestFit="1" customWidth="1"/>
    <col min="9" max="9" width="14.8515625" style="1" bestFit="1" customWidth="1"/>
    <col min="10" max="16384" width="9.140625" style="1" customWidth="1"/>
  </cols>
  <sheetData>
    <row r="1" spans="4:5" ht="12.75">
      <c r="D1" s="2" t="s">
        <v>0</v>
      </c>
      <c r="E1" s="2"/>
    </row>
    <row r="3" spans="1:6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41</v>
      </c>
    </row>
    <row r="4" spans="1:6" ht="12.75">
      <c r="A4" s="5"/>
      <c r="B4" s="4"/>
      <c r="C4" s="4" t="s">
        <v>6</v>
      </c>
      <c r="D4" s="6" t="s">
        <v>7</v>
      </c>
      <c r="E4" s="4"/>
      <c r="F4" s="4" t="s">
        <v>133</v>
      </c>
    </row>
    <row r="5" spans="1:6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8</v>
      </c>
    </row>
    <row r="6" spans="1:6" ht="12.75">
      <c r="A6" s="7">
        <v>10</v>
      </c>
      <c r="B6" s="7">
        <v>1</v>
      </c>
      <c r="C6" s="7">
        <v>100</v>
      </c>
      <c r="D6" s="5"/>
      <c r="E6" s="5"/>
      <c r="F6" s="5"/>
    </row>
    <row r="7" spans="1:6" ht="12.75">
      <c r="A7" s="5"/>
      <c r="B7" s="5"/>
      <c r="C7" s="5"/>
      <c r="D7" s="7">
        <v>611100</v>
      </c>
      <c r="E7" s="33" t="s">
        <v>57</v>
      </c>
      <c r="F7" s="40">
        <v>245000</v>
      </c>
    </row>
    <row r="8" spans="1:6" ht="12.75">
      <c r="A8" s="5"/>
      <c r="B8" s="5"/>
      <c r="C8" s="5"/>
      <c r="D8" s="7">
        <v>611200</v>
      </c>
      <c r="E8" s="33" t="s">
        <v>60</v>
      </c>
      <c r="F8" s="40">
        <v>25000</v>
      </c>
    </row>
    <row r="9" spans="1:6" ht="12.75">
      <c r="A9" s="5"/>
      <c r="B9" s="5"/>
      <c r="C9" s="5"/>
      <c r="D9" s="4">
        <v>611000</v>
      </c>
      <c r="E9" s="3" t="s">
        <v>61</v>
      </c>
      <c r="F9" s="9">
        <f>SUM(F7:F8)</f>
        <v>270000</v>
      </c>
    </row>
    <row r="10" spans="1:6" ht="12.75">
      <c r="A10" s="5"/>
      <c r="B10" s="5"/>
      <c r="C10" s="5"/>
      <c r="D10" s="7"/>
      <c r="E10" s="5"/>
      <c r="F10" s="8"/>
    </row>
    <row r="11" spans="1:6" ht="12.75">
      <c r="A11" s="5"/>
      <c r="B11" s="5"/>
      <c r="C11" s="5"/>
      <c r="D11" s="4">
        <v>612000</v>
      </c>
      <c r="E11" s="3" t="s">
        <v>10</v>
      </c>
      <c r="F11" s="9">
        <v>25730</v>
      </c>
    </row>
    <row r="12" spans="1:8" ht="12.75">
      <c r="A12" s="5"/>
      <c r="B12" s="5"/>
      <c r="C12" s="5"/>
      <c r="D12" s="7">
        <v>613100</v>
      </c>
      <c r="E12" s="5" t="s">
        <v>11</v>
      </c>
      <c r="F12" s="8">
        <v>500</v>
      </c>
      <c r="H12" s="43"/>
    </row>
    <row r="13" spans="1:6" ht="12.75">
      <c r="A13" s="5"/>
      <c r="B13" s="5"/>
      <c r="C13" s="5"/>
      <c r="D13" s="7">
        <v>613300</v>
      </c>
      <c r="E13" s="5" t="s">
        <v>12</v>
      </c>
      <c r="F13" s="8">
        <v>12500</v>
      </c>
    </row>
    <row r="14" spans="1:6" ht="12.75">
      <c r="A14" s="5"/>
      <c r="B14" s="5"/>
      <c r="C14" s="5"/>
      <c r="D14" s="7">
        <v>613400</v>
      </c>
      <c r="E14" s="5" t="s">
        <v>243</v>
      </c>
      <c r="F14" s="8">
        <v>9000</v>
      </c>
    </row>
    <row r="15" spans="1:6" ht="12.75">
      <c r="A15" s="5"/>
      <c r="B15" s="5"/>
      <c r="C15" s="5"/>
      <c r="D15" s="7">
        <v>613500</v>
      </c>
      <c r="E15" s="33" t="s">
        <v>247</v>
      </c>
      <c r="F15" s="8">
        <v>6500</v>
      </c>
    </row>
    <row r="16" spans="1:6" ht="12.75">
      <c r="A16" s="5"/>
      <c r="B16" s="5"/>
      <c r="C16" s="5"/>
      <c r="D16" s="7">
        <v>613700</v>
      </c>
      <c r="E16" s="33" t="s">
        <v>83</v>
      </c>
      <c r="F16" s="8">
        <v>1000</v>
      </c>
    </row>
    <row r="17" spans="1:6" ht="12.75">
      <c r="A17" s="5"/>
      <c r="B17" s="5"/>
      <c r="C17" s="5"/>
      <c r="D17" s="7">
        <v>613900</v>
      </c>
      <c r="E17" s="5" t="s">
        <v>8</v>
      </c>
      <c r="F17" s="40">
        <v>130000</v>
      </c>
    </row>
    <row r="18" spans="1:6" ht="12.75">
      <c r="A18" s="5"/>
      <c r="B18" s="5"/>
      <c r="C18" s="5"/>
      <c r="D18" s="7">
        <v>613900</v>
      </c>
      <c r="E18" s="5" t="s">
        <v>9</v>
      </c>
      <c r="F18" s="40">
        <v>75000</v>
      </c>
    </row>
    <row r="19" spans="1:6" ht="12.75">
      <c r="A19" s="5"/>
      <c r="B19" s="5"/>
      <c r="C19" s="5"/>
      <c r="D19" s="7">
        <v>613900</v>
      </c>
      <c r="E19" s="39" t="s">
        <v>71</v>
      </c>
      <c r="F19" s="8">
        <v>83000</v>
      </c>
    </row>
    <row r="20" spans="1:6" ht="12.75">
      <c r="A20" s="5"/>
      <c r="B20" s="5"/>
      <c r="C20" s="5"/>
      <c r="D20" s="4">
        <v>613000</v>
      </c>
      <c r="E20" s="3" t="s">
        <v>80</v>
      </c>
      <c r="F20" s="9">
        <f>SUM(F12:F19)</f>
        <v>317500</v>
      </c>
    </row>
    <row r="21" spans="1:6" ht="12.75">
      <c r="A21" s="5"/>
      <c r="B21" s="5"/>
      <c r="C21" s="5"/>
      <c r="D21" s="7">
        <v>614100</v>
      </c>
      <c r="E21" s="33" t="s">
        <v>62</v>
      </c>
      <c r="F21" s="8">
        <v>20000</v>
      </c>
    </row>
    <row r="22" spans="1:6" ht="12.75">
      <c r="A22" s="5"/>
      <c r="B22" s="5"/>
      <c r="C22" s="5"/>
      <c r="D22" s="7">
        <v>614200</v>
      </c>
      <c r="E22" s="39" t="s">
        <v>85</v>
      </c>
      <c r="F22" s="40">
        <v>0</v>
      </c>
    </row>
    <row r="23" spans="1:6" ht="12.75">
      <c r="A23" s="5"/>
      <c r="B23" s="5"/>
      <c r="C23" s="5"/>
      <c r="D23" s="7">
        <v>614300</v>
      </c>
      <c r="E23" s="33" t="s">
        <v>105</v>
      </c>
      <c r="F23" s="8">
        <v>40000</v>
      </c>
    </row>
    <row r="24" spans="1:6" ht="12.75">
      <c r="A24" s="5"/>
      <c r="B24" s="5"/>
      <c r="C24" s="5"/>
      <c r="D24" s="7">
        <v>614300</v>
      </c>
      <c r="E24" s="33" t="s">
        <v>127</v>
      </c>
      <c r="F24" s="8">
        <v>55000</v>
      </c>
    </row>
    <row r="25" spans="1:6" ht="12.75">
      <c r="A25" s="5"/>
      <c r="B25" s="5"/>
      <c r="C25" s="5"/>
      <c r="D25" s="7">
        <v>614300</v>
      </c>
      <c r="E25" s="33" t="s">
        <v>250</v>
      </c>
      <c r="F25" s="8">
        <v>30000</v>
      </c>
    </row>
    <row r="26" spans="1:6" ht="12.75">
      <c r="A26" s="5"/>
      <c r="B26" s="5"/>
      <c r="C26" s="5"/>
      <c r="D26" s="7">
        <v>614300</v>
      </c>
      <c r="E26" s="33" t="s">
        <v>129</v>
      </c>
      <c r="F26" s="8">
        <v>5000</v>
      </c>
    </row>
    <row r="27" spans="1:6" ht="12.75">
      <c r="A27" s="5"/>
      <c r="B27" s="5"/>
      <c r="C27" s="5"/>
      <c r="D27" s="7">
        <v>614300</v>
      </c>
      <c r="E27" s="33" t="s">
        <v>59</v>
      </c>
      <c r="F27" s="8">
        <v>50000</v>
      </c>
    </row>
    <row r="28" spans="1:6" ht="12.75">
      <c r="A28" s="5"/>
      <c r="B28" s="5"/>
      <c r="C28" s="5"/>
      <c r="D28" s="4">
        <v>614000</v>
      </c>
      <c r="E28" s="3" t="s">
        <v>53</v>
      </c>
      <c r="F28" s="9">
        <f>SUM(F21:F27)</f>
        <v>200000</v>
      </c>
    </row>
    <row r="29" spans="1:6" ht="12.75">
      <c r="A29" s="5"/>
      <c r="B29" s="5"/>
      <c r="C29" s="5"/>
      <c r="D29" s="4"/>
      <c r="E29" s="3"/>
      <c r="F29" s="9"/>
    </row>
    <row r="30" spans="1:6" ht="12.75">
      <c r="A30" s="5"/>
      <c r="B30" s="5"/>
      <c r="C30" s="5"/>
      <c r="D30" s="4">
        <v>616000</v>
      </c>
      <c r="E30" s="3" t="s">
        <v>198</v>
      </c>
      <c r="F30" s="9">
        <v>12000</v>
      </c>
    </row>
    <row r="31" spans="1:6" ht="12.75">
      <c r="A31" s="5"/>
      <c r="B31" s="5"/>
      <c r="C31" s="5"/>
      <c r="D31" s="4"/>
      <c r="E31" s="3"/>
      <c r="F31" s="9"/>
    </row>
    <row r="32" spans="1:6" ht="12.75">
      <c r="A32" s="5"/>
      <c r="B32" s="5"/>
      <c r="C32" s="5"/>
      <c r="D32" s="5"/>
      <c r="E32" s="3" t="s">
        <v>63</v>
      </c>
      <c r="F32" s="4">
        <v>9</v>
      </c>
    </row>
    <row r="33" spans="1:6" ht="12.75">
      <c r="A33" s="5"/>
      <c r="B33" s="12"/>
      <c r="C33" s="5"/>
      <c r="D33" s="3" t="s">
        <v>13</v>
      </c>
      <c r="E33" s="3"/>
      <c r="F33" s="28">
        <f>SUM(F9+F11+F20+F28+F30)</f>
        <v>825230</v>
      </c>
    </row>
    <row r="34" spans="1:6" ht="12.75">
      <c r="A34" s="5"/>
      <c r="B34" s="12"/>
      <c r="C34" s="5"/>
      <c r="D34" s="5"/>
      <c r="E34" s="5"/>
      <c r="F34" s="16"/>
    </row>
    <row r="35" spans="1:6" ht="12.75">
      <c r="A35" s="5"/>
      <c r="B35" s="13" t="s">
        <v>14</v>
      </c>
      <c r="C35" s="3"/>
      <c r="D35" s="3"/>
      <c r="E35" s="3"/>
      <c r="F35" s="28">
        <f>SUM(F33)</f>
        <v>825230</v>
      </c>
    </row>
    <row r="36" spans="1:6" ht="12.75">
      <c r="A36" s="21"/>
      <c r="B36" s="36"/>
      <c r="C36" s="36"/>
      <c r="D36" s="36"/>
      <c r="E36" s="36"/>
      <c r="F36" s="76"/>
    </row>
    <row r="37" spans="1:6" ht="12.75">
      <c r="A37" s="21"/>
      <c r="B37" s="21"/>
      <c r="C37" s="21"/>
      <c r="D37" s="21"/>
      <c r="E37" s="36" t="s">
        <v>101</v>
      </c>
      <c r="F37" s="21"/>
    </row>
    <row r="38" spans="1:6" ht="12.75">
      <c r="A38" s="3" t="s">
        <v>15</v>
      </c>
      <c r="B38" s="14" t="s">
        <v>2</v>
      </c>
      <c r="C38" s="4" t="s">
        <v>3</v>
      </c>
      <c r="D38" s="4" t="s">
        <v>4</v>
      </c>
      <c r="E38" s="4" t="s">
        <v>5</v>
      </c>
      <c r="F38" s="4" t="s">
        <v>41</v>
      </c>
    </row>
    <row r="39" spans="1:6" ht="12.75">
      <c r="A39" s="5"/>
      <c r="B39" s="14"/>
      <c r="C39" s="4" t="s">
        <v>16</v>
      </c>
      <c r="D39" s="4" t="s">
        <v>7</v>
      </c>
      <c r="E39" s="4"/>
      <c r="F39" s="4" t="s">
        <v>133</v>
      </c>
    </row>
    <row r="40" spans="1:6" ht="12.75">
      <c r="A40" s="7">
        <v>1</v>
      </c>
      <c r="B40" s="14">
        <v>2</v>
      </c>
      <c r="C40" s="4">
        <v>3</v>
      </c>
      <c r="D40" s="4">
        <v>4</v>
      </c>
      <c r="E40" s="4">
        <v>5</v>
      </c>
      <c r="F40" s="4">
        <v>8</v>
      </c>
    </row>
    <row r="41" spans="1:6" ht="12.75">
      <c r="A41" s="7">
        <v>11</v>
      </c>
      <c r="B41" s="15">
        <v>2</v>
      </c>
      <c r="C41" s="7">
        <v>102</v>
      </c>
      <c r="D41" s="7"/>
      <c r="E41" s="7"/>
      <c r="F41" s="7"/>
    </row>
    <row r="42" spans="1:6" ht="12.75">
      <c r="A42" s="5"/>
      <c r="B42" s="12"/>
      <c r="C42" s="5"/>
      <c r="D42" s="7">
        <v>611000</v>
      </c>
      <c r="E42" s="33" t="s">
        <v>57</v>
      </c>
      <c r="F42" s="40">
        <v>145000</v>
      </c>
    </row>
    <row r="43" spans="1:6" ht="12.75">
      <c r="A43" s="5"/>
      <c r="B43" s="12"/>
      <c r="C43" s="5"/>
      <c r="D43" s="7">
        <v>611200</v>
      </c>
      <c r="E43" s="33" t="s">
        <v>60</v>
      </c>
      <c r="F43" s="40">
        <v>20000</v>
      </c>
    </row>
    <row r="44" spans="1:6" ht="12.75">
      <c r="A44" s="5"/>
      <c r="B44" s="12"/>
      <c r="C44" s="5"/>
      <c r="D44" s="4">
        <v>611000</v>
      </c>
      <c r="E44" s="3" t="s">
        <v>61</v>
      </c>
      <c r="F44" s="9">
        <f>SUM(F42:F43)</f>
        <v>165000</v>
      </c>
    </row>
    <row r="45" spans="1:6" ht="12.75">
      <c r="A45" s="5"/>
      <c r="B45" s="12"/>
      <c r="C45" s="5"/>
      <c r="D45" s="4"/>
      <c r="E45" s="3"/>
      <c r="F45" s="9"/>
    </row>
    <row r="46" spans="1:6" ht="12.75">
      <c r="A46" s="5"/>
      <c r="B46" s="12"/>
      <c r="C46" s="5"/>
      <c r="D46" s="4">
        <v>612000</v>
      </c>
      <c r="E46" s="3" t="s">
        <v>10</v>
      </c>
      <c r="F46" s="9">
        <v>15220</v>
      </c>
    </row>
    <row r="47" spans="1:6" ht="12.75">
      <c r="A47" s="5"/>
      <c r="B47" s="12"/>
      <c r="C47" s="5"/>
      <c r="D47" s="4"/>
      <c r="E47" s="3"/>
      <c r="F47" s="9"/>
    </row>
    <row r="48" spans="1:6" ht="12.75">
      <c r="A48" s="5"/>
      <c r="B48" s="12"/>
      <c r="C48" s="5"/>
      <c r="D48" s="7">
        <v>613100</v>
      </c>
      <c r="E48" s="5" t="s">
        <v>11</v>
      </c>
      <c r="F48" s="8">
        <v>300</v>
      </c>
    </row>
    <row r="49" spans="1:6" ht="12.75">
      <c r="A49" s="5"/>
      <c r="B49" s="12"/>
      <c r="C49" s="5"/>
      <c r="D49" s="7">
        <v>613200</v>
      </c>
      <c r="E49" s="33" t="s">
        <v>81</v>
      </c>
      <c r="F49" s="8">
        <v>25000</v>
      </c>
    </row>
    <row r="50" spans="1:6" ht="12.75">
      <c r="A50" s="5"/>
      <c r="B50" s="12"/>
      <c r="C50" s="5"/>
      <c r="D50" s="7">
        <v>613300</v>
      </c>
      <c r="E50" s="5" t="s">
        <v>17</v>
      </c>
      <c r="F50" s="8">
        <v>13000</v>
      </c>
    </row>
    <row r="51" spans="1:6" ht="12.75">
      <c r="A51" s="5"/>
      <c r="B51" s="12"/>
      <c r="C51" s="5"/>
      <c r="D51" s="7">
        <v>613300</v>
      </c>
      <c r="E51" s="5" t="s">
        <v>18</v>
      </c>
      <c r="F51" s="8">
        <v>9000</v>
      </c>
    </row>
    <row r="52" spans="1:6" ht="12.75">
      <c r="A52" s="5"/>
      <c r="B52" s="12"/>
      <c r="C52" s="5"/>
      <c r="D52" s="7">
        <v>613400</v>
      </c>
      <c r="E52" s="33" t="s">
        <v>244</v>
      </c>
      <c r="F52" s="8">
        <v>14000</v>
      </c>
    </row>
    <row r="53" spans="1:6" ht="12.75">
      <c r="A53" s="5"/>
      <c r="B53" s="12"/>
      <c r="C53" s="5"/>
      <c r="D53" s="7">
        <v>613700</v>
      </c>
      <c r="E53" s="33" t="s">
        <v>83</v>
      </c>
      <c r="F53" s="8">
        <v>5000</v>
      </c>
    </row>
    <row r="54" spans="1:6" ht="12.75">
      <c r="A54" s="5"/>
      <c r="B54" s="12"/>
      <c r="C54" s="5"/>
      <c r="D54" s="7">
        <v>613800</v>
      </c>
      <c r="E54" s="5" t="s">
        <v>249</v>
      </c>
      <c r="F54" s="8">
        <v>10500</v>
      </c>
    </row>
    <row r="55" spans="1:6" ht="12.75">
      <c r="A55" s="5"/>
      <c r="B55" s="12"/>
      <c r="C55" s="5"/>
      <c r="D55" s="7">
        <v>613900</v>
      </c>
      <c r="E55" s="33" t="s">
        <v>76</v>
      </c>
      <c r="F55" s="8">
        <v>840</v>
      </c>
    </row>
    <row r="56" spans="1:6" ht="12.75">
      <c r="A56" s="5"/>
      <c r="B56" s="12"/>
      <c r="C56" s="5"/>
      <c r="D56" s="7">
        <v>613900</v>
      </c>
      <c r="E56" s="33" t="s">
        <v>71</v>
      </c>
      <c r="F56" s="8">
        <v>1000</v>
      </c>
    </row>
    <row r="57" spans="1:6" ht="12.75">
      <c r="A57" s="5"/>
      <c r="B57" s="12"/>
      <c r="C57" s="5"/>
      <c r="D57" s="4">
        <v>613000</v>
      </c>
      <c r="E57" s="3" t="s">
        <v>80</v>
      </c>
      <c r="F57" s="9">
        <f>SUM(F48:F56)</f>
        <v>78640</v>
      </c>
    </row>
    <row r="58" spans="1:6" ht="12.75">
      <c r="A58" s="5"/>
      <c r="B58" s="12"/>
      <c r="C58" s="5"/>
      <c r="D58" s="4"/>
      <c r="E58" s="3"/>
      <c r="F58" s="9"/>
    </row>
    <row r="59" spans="1:6" ht="12.75">
      <c r="A59" s="5"/>
      <c r="B59" s="5"/>
      <c r="C59" s="5"/>
      <c r="D59" s="7">
        <v>614300</v>
      </c>
      <c r="E59" s="33" t="s">
        <v>66</v>
      </c>
      <c r="F59" s="8">
        <v>0</v>
      </c>
    </row>
    <row r="60" spans="1:6" ht="12.75">
      <c r="A60" s="5"/>
      <c r="B60" s="5"/>
      <c r="C60" s="5"/>
      <c r="D60" s="7">
        <v>614300</v>
      </c>
      <c r="E60" s="33" t="s">
        <v>58</v>
      </c>
      <c r="F60" s="8">
        <v>250000</v>
      </c>
    </row>
    <row r="61" spans="1:6" ht="12.75">
      <c r="A61" s="5"/>
      <c r="B61" s="5"/>
      <c r="C61" s="5"/>
      <c r="D61" s="7">
        <v>614300</v>
      </c>
      <c r="E61" s="33" t="s">
        <v>64</v>
      </c>
      <c r="F61" s="8">
        <v>110000</v>
      </c>
    </row>
    <row r="62" spans="1:6" ht="12.75">
      <c r="A62" s="5"/>
      <c r="B62" s="5"/>
      <c r="C62" s="5"/>
      <c r="D62" s="7">
        <v>614300</v>
      </c>
      <c r="E62" s="33" t="s">
        <v>65</v>
      </c>
      <c r="F62" s="8">
        <v>24000</v>
      </c>
    </row>
    <row r="63" spans="1:6" ht="12.75">
      <c r="A63" s="5"/>
      <c r="B63" s="5"/>
      <c r="C63" s="5"/>
      <c r="D63" s="7">
        <v>614300</v>
      </c>
      <c r="E63" s="33" t="s">
        <v>67</v>
      </c>
      <c r="F63" s="8">
        <v>150000</v>
      </c>
    </row>
    <row r="64" spans="1:6" ht="12.75">
      <c r="A64" s="5"/>
      <c r="B64" s="5"/>
      <c r="C64" s="5"/>
      <c r="D64" s="23">
        <v>614000</v>
      </c>
      <c r="E64" s="3" t="s">
        <v>53</v>
      </c>
      <c r="F64" s="64">
        <f>SUM(F59+F60+F61+F62+F63)</f>
        <v>534000</v>
      </c>
    </row>
    <row r="65" spans="1:6" ht="12.75">
      <c r="A65" s="21"/>
      <c r="B65" s="21"/>
      <c r="C65" s="21"/>
      <c r="D65" s="51"/>
      <c r="E65" s="36"/>
      <c r="F65" s="89"/>
    </row>
    <row r="66" spans="1:6" ht="12.75">
      <c r="A66" s="21"/>
      <c r="B66" s="21"/>
      <c r="C66" s="21"/>
      <c r="D66" s="51"/>
      <c r="E66" s="36"/>
      <c r="F66" s="89"/>
    </row>
    <row r="67" spans="1:6" ht="12.75">
      <c r="A67" s="21"/>
      <c r="B67" s="21"/>
      <c r="C67" s="21"/>
      <c r="D67" s="51"/>
      <c r="E67" s="36"/>
      <c r="F67" s="89"/>
    </row>
    <row r="68" spans="1:6" ht="12.75">
      <c r="A68" s="21"/>
      <c r="B68" s="21"/>
      <c r="C68" s="21"/>
      <c r="D68" s="51"/>
      <c r="E68" s="36"/>
      <c r="F68" s="89"/>
    </row>
    <row r="69" spans="1:6" ht="12.75">
      <c r="A69" s="21"/>
      <c r="B69" s="21"/>
      <c r="C69" s="21"/>
      <c r="D69" s="51"/>
      <c r="E69" s="36"/>
      <c r="F69" s="89"/>
    </row>
    <row r="70" spans="1:6" ht="12.75">
      <c r="A70" s="21"/>
      <c r="B70" s="21"/>
      <c r="C70" s="21"/>
      <c r="D70" s="51"/>
      <c r="E70" s="36"/>
      <c r="F70" s="89"/>
    </row>
    <row r="71" spans="1:6" ht="12.75">
      <c r="A71" s="21"/>
      <c r="B71" s="21"/>
      <c r="C71" s="21"/>
      <c r="D71" s="51"/>
      <c r="E71" s="36"/>
      <c r="F71" s="89"/>
    </row>
    <row r="72" spans="1:6" ht="12.75">
      <c r="A72" s="21"/>
      <c r="B72" s="21"/>
      <c r="C72" s="21"/>
      <c r="D72" s="51"/>
      <c r="E72" s="36"/>
      <c r="F72" s="89"/>
    </row>
    <row r="73" spans="1:6" ht="12.75">
      <c r="A73" s="5"/>
      <c r="B73" s="5"/>
      <c r="C73" s="5"/>
      <c r="D73" s="7">
        <v>615000</v>
      </c>
      <c r="E73" s="39" t="s">
        <v>176</v>
      </c>
      <c r="F73" s="74">
        <v>8000</v>
      </c>
    </row>
    <row r="74" spans="1:6" ht="12.75">
      <c r="A74" s="5"/>
      <c r="B74" s="5"/>
      <c r="C74" s="5"/>
      <c r="D74" s="7">
        <v>615000</v>
      </c>
      <c r="E74" s="39" t="s">
        <v>177</v>
      </c>
      <c r="F74" s="74">
        <v>103225</v>
      </c>
    </row>
    <row r="75" spans="1:6" ht="12.75">
      <c r="A75" s="5"/>
      <c r="B75" s="5"/>
      <c r="C75" s="5"/>
      <c r="D75" s="7">
        <v>615000</v>
      </c>
      <c r="E75" s="39" t="s">
        <v>179</v>
      </c>
      <c r="F75" s="74">
        <v>30000</v>
      </c>
    </row>
    <row r="76" spans="1:6" ht="12.75">
      <c r="A76" s="5"/>
      <c r="B76" s="5"/>
      <c r="C76" s="5"/>
      <c r="D76" s="7">
        <v>615000</v>
      </c>
      <c r="E76" s="39" t="s">
        <v>180</v>
      </c>
      <c r="F76" s="74"/>
    </row>
    <row r="77" spans="1:6" ht="12.75">
      <c r="A77" s="5"/>
      <c r="B77" s="5"/>
      <c r="C77" s="5"/>
      <c r="D77" s="7">
        <v>615000</v>
      </c>
      <c r="E77" s="39" t="s">
        <v>181</v>
      </c>
      <c r="F77" s="74"/>
    </row>
    <row r="78" spans="1:6" ht="12.75">
      <c r="A78" s="5"/>
      <c r="B78" s="5"/>
      <c r="C78" s="5"/>
      <c r="D78" s="7">
        <v>615000</v>
      </c>
      <c r="E78" s="39" t="s">
        <v>182</v>
      </c>
      <c r="F78" s="74"/>
    </row>
    <row r="79" spans="1:6" ht="12.75">
      <c r="A79" s="5"/>
      <c r="B79" s="5"/>
      <c r="C79" s="5"/>
      <c r="D79" s="7">
        <v>615000</v>
      </c>
      <c r="E79" s="39" t="s">
        <v>183</v>
      </c>
      <c r="F79" s="74"/>
    </row>
    <row r="80" spans="1:6" ht="12.75">
      <c r="A80" s="5"/>
      <c r="B80" s="5"/>
      <c r="C80" s="5"/>
      <c r="D80" s="7">
        <v>615000</v>
      </c>
      <c r="E80" s="39" t="s">
        <v>184</v>
      </c>
      <c r="F80" s="74"/>
    </row>
    <row r="81" spans="1:6" ht="12.75">
      <c r="A81" s="5"/>
      <c r="B81" s="5"/>
      <c r="C81" s="5"/>
      <c r="D81" s="7">
        <v>615000</v>
      </c>
      <c r="E81" s="39" t="s">
        <v>192</v>
      </c>
      <c r="F81" s="74">
        <v>44175</v>
      </c>
    </row>
    <row r="82" spans="1:6" ht="12.75">
      <c r="A82" s="5"/>
      <c r="B82" s="5"/>
      <c r="C82" s="5"/>
      <c r="D82" s="7">
        <v>615000</v>
      </c>
      <c r="E82" s="39" t="s">
        <v>185</v>
      </c>
      <c r="F82" s="74"/>
    </row>
    <row r="83" spans="1:8" ht="12.75">
      <c r="A83" s="5"/>
      <c r="B83" s="5"/>
      <c r="C83" s="5"/>
      <c r="D83" s="23">
        <v>615000</v>
      </c>
      <c r="E83" s="32" t="s">
        <v>175</v>
      </c>
      <c r="F83" s="64">
        <f>SUM(F73:F82)</f>
        <v>185400</v>
      </c>
      <c r="H83" s="48"/>
    </row>
    <row r="84" spans="1:6" ht="12.75">
      <c r="A84" s="5"/>
      <c r="B84" s="12"/>
      <c r="C84" s="5"/>
      <c r="D84" s="7">
        <v>821000</v>
      </c>
      <c r="E84" s="39" t="s">
        <v>197</v>
      </c>
      <c r="F84" s="8">
        <v>20000</v>
      </c>
    </row>
    <row r="85" spans="1:6" ht="12.75">
      <c r="A85" s="5"/>
      <c r="B85" s="5"/>
      <c r="C85" s="5"/>
      <c r="D85" s="7">
        <v>821200</v>
      </c>
      <c r="E85" s="39" t="s">
        <v>255</v>
      </c>
      <c r="F85" s="8">
        <v>100000</v>
      </c>
    </row>
    <row r="86" spans="1:6" ht="12.75">
      <c r="A86" s="5"/>
      <c r="B86" s="12"/>
      <c r="C86" s="5"/>
      <c r="D86" s="7">
        <v>821200</v>
      </c>
      <c r="E86" s="39" t="s">
        <v>214</v>
      </c>
      <c r="F86" s="8">
        <v>375000</v>
      </c>
    </row>
    <row r="87" spans="1:6" ht="12.75">
      <c r="A87" s="5"/>
      <c r="B87" s="12"/>
      <c r="C87" s="5"/>
      <c r="D87" s="7">
        <v>821300</v>
      </c>
      <c r="E87" s="39" t="s">
        <v>196</v>
      </c>
      <c r="F87" s="8">
        <v>6000</v>
      </c>
    </row>
    <row r="88" spans="1:6" ht="12.75">
      <c r="A88" s="5"/>
      <c r="B88" s="12"/>
      <c r="C88" s="5"/>
      <c r="D88" s="7">
        <v>821513</v>
      </c>
      <c r="E88" s="39" t="s">
        <v>266</v>
      </c>
      <c r="F88" s="8">
        <v>50000</v>
      </c>
    </row>
    <row r="89" spans="1:6" ht="12.75">
      <c r="A89" s="5"/>
      <c r="B89" s="12"/>
      <c r="C89" s="5"/>
      <c r="D89" s="7">
        <v>821600</v>
      </c>
      <c r="E89" s="39" t="s">
        <v>213</v>
      </c>
      <c r="F89" s="8">
        <v>1858700</v>
      </c>
    </row>
    <row r="90" spans="1:6" ht="12.75">
      <c r="A90" s="5"/>
      <c r="B90" s="12"/>
      <c r="C90" s="5"/>
      <c r="D90" s="7">
        <v>821600</v>
      </c>
      <c r="E90" s="39" t="s">
        <v>256</v>
      </c>
      <c r="F90" s="8">
        <v>67500</v>
      </c>
    </row>
    <row r="91" spans="1:6" ht="12.75">
      <c r="A91" s="5"/>
      <c r="B91" s="12"/>
      <c r="C91" s="5"/>
      <c r="D91" s="7">
        <v>821600</v>
      </c>
      <c r="E91" s="39" t="s">
        <v>215</v>
      </c>
      <c r="F91" s="8">
        <v>122500</v>
      </c>
    </row>
    <row r="92" spans="1:6" ht="12.75">
      <c r="A92" s="5"/>
      <c r="B92" s="12"/>
      <c r="C92" s="5"/>
      <c r="D92" s="4">
        <v>821000</v>
      </c>
      <c r="E92" s="3" t="s">
        <v>254</v>
      </c>
      <c r="F92" s="9">
        <f>SUM(F84:F91)</f>
        <v>2599700</v>
      </c>
    </row>
    <row r="93" spans="1:6" ht="12.75">
      <c r="A93" s="5"/>
      <c r="B93" s="12"/>
      <c r="C93" s="5"/>
      <c r="D93" s="5"/>
      <c r="E93" s="5"/>
      <c r="F93" s="5"/>
    </row>
    <row r="94" spans="1:6" ht="12.75">
      <c r="A94" s="5"/>
      <c r="B94" s="12"/>
      <c r="C94" s="5"/>
      <c r="D94" s="7">
        <v>823330</v>
      </c>
      <c r="E94" s="33" t="s">
        <v>73</v>
      </c>
      <c r="F94" s="8">
        <v>300000</v>
      </c>
    </row>
    <row r="95" spans="1:6" ht="12.75">
      <c r="A95" s="5"/>
      <c r="B95" s="12"/>
      <c r="C95" s="5"/>
      <c r="D95" s="4">
        <v>823330</v>
      </c>
      <c r="E95" s="3" t="s">
        <v>73</v>
      </c>
      <c r="F95" s="9">
        <f>SUM(F94)</f>
        <v>300000</v>
      </c>
    </row>
    <row r="96" spans="1:6" ht="12.75">
      <c r="A96" s="5"/>
      <c r="B96" s="12"/>
      <c r="C96" s="5"/>
      <c r="D96" s="5"/>
      <c r="E96" s="5"/>
      <c r="F96" s="19"/>
    </row>
    <row r="97" spans="1:6" ht="12.75">
      <c r="A97" s="5"/>
      <c r="B97" s="12"/>
      <c r="C97" s="5"/>
      <c r="D97" s="5"/>
      <c r="E97" s="3" t="s">
        <v>68</v>
      </c>
      <c r="F97" s="4">
        <v>5</v>
      </c>
    </row>
    <row r="98" spans="1:6" ht="12.75">
      <c r="A98" s="5"/>
      <c r="B98" s="12"/>
      <c r="C98" s="5"/>
      <c r="D98" s="3" t="s">
        <v>102</v>
      </c>
      <c r="E98" s="3"/>
      <c r="F98" s="9">
        <f>SUM(F100)</f>
        <v>3877960</v>
      </c>
    </row>
    <row r="99" spans="1:6" ht="12.75">
      <c r="A99" s="5"/>
      <c r="B99" s="12"/>
      <c r="C99" s="5"/>
      <c r="D99" s="5"/>
      <c r="E99" s="5"/>
      <c r="F99" s="8"/>
    </row>
    <row r="100" spans="1:6" ht="12.75">
      <c r="A100" s="5"/>
      <c r="B100" s="13" t="s">
        <v>19</v>
      </c>
      <c r="C100" s="3"/>
      <c r="D100" s="3"/>
      <c r="E100" s="3"/>
      <c r="F100" s="9">
        <f>SUM(F44+F46+F57+F64+F83+F92+F95)</f>
        <v>3877960</v>
      </c>
    </row>
    <row r="101" spans="1:6" ht="12.75">
      <c r="A101" s="21"/>
      <c r="B101" s="36"/>
      <c r="C101" s="36"/>
      <c r="D101" s="36"/>
      <c r="E101" s="36"/>
      <c r="F101" s="35"/>
    </row>
    <row r="102" spans="1:6" ht="12.75">
      <c r="A102" s="21"/>
      <c r="B102" s="36"/>
      <c r="C102" s="36"/>
      <c r="D102" s="36"/>
      <c r="E102" s="36"/>
      <c r="F102" s="35"/>
    </row>
    <row r="103" spans="1:6" ht="12.75">
      <c r="A103" s="21"/>
      <c r="B103" s="36"/>
      <c r="C103" s="36"/>
      <c r="D103" s="36"/>
      <c r="E103" s="36"/>
      <c r="F103" s="35"/>
    </row>
    <row r="104" spans="1:6" ht="12.75">
      <c r="A104" s="21"/>
      <c r="B104" s="36"/>
      <c r="C104" s="36"/>
      <c r="D104" s="36"/>
      <c r="E104" s="36"/>
      <c r="F104" s="35"/>
    </row>
    <row r="105" spans="1:6" ht="12.75">
      <c r="A105" s="21"/>
      <c r="B105" s="36"/>
      <c r="C105" s="36"/>
      <c r="D105" s="36"/>
      <c r="E105" s="36"/>
      <c r="F105" s="35"/>
    </row>
    <row r="106" spans="1:6" ht="12.75">
      <c r="A106" s="21"/>
      <c r="B106" s="36"/>
      <c r="C106" s="36"/>
      <c r="D106" s="36"/>
      <c r="E106" s="36"/>
      <c r="F106" s="35"/>
    </row>
    <row r="107" spans="1:6" ht="12.75">
      <c r="A107" s="21"/>
      <c r="B107" s="36"/>
      <c r="C107" s="36"/>
      <c r="D107" s="36"/>
      <c r="E107" s="36"/>
      <c r="F107" s="35"/>
    </row>
    <row r="108" spans="1:6" ht="12.75">
      <c r="A108" s="21"/>
      <c r="B108" s="36"/>
      <c r="C108" s="36"/>
      <c r="D108" s="36"/>
      <c r="E108" s="36"/>
      <c r="F108" s="35"/>
    </row>
    <row r="109" spans="1:6" ht="12.75">
      <c r="A109" s="21"/>
      <c r="B109" s="36"/>
      <c r="C109" s="36"/>
      <c r="D109" s="36"/>
      <c r="E109" s="36"/>
      <c r="F109" s="35"/>
    </row>
    <row r="110" spans="1:6" ht="12.75">
      <c r="A110" s="21"/>
      <c r="B110" s="36"/>
      <c r="C110" s="36"/>
      <c r="D110" s="36"/>
      <c r="E110" s="36"/>
      <c r="F110" s="35"/>
    </row>
    <row r="111" spans="1:6" ht="12.75">
      <c r="A111" s="21"/>
      <c r="B111" s="36"/>
      <c r="C111" s="36"/>
      <c r="D111" s="36"/>
      <c r="E111" s="36"/>
      <c r="F111" s="35"/>
    </row>
    <row r="112" spans="1:6" ht="12.75">
      <c r="A112" s="21"/>
      <c r="B112" s="21"/>
      <c r="C112" s="21"/>
      <c r="D112" s="36" t="s">
        <v>20</v>
      </c>
      <c r="E112" s="36"/>
      <c r="F112" s="21"/>
    </row>
    <row r="113" spans="1:6" ht="12.75">
      <c r="A113" s="21"/>
      <c r="B113" s="21"/>
      <c r="C113" s="21"/>
      <c r="D113" s="36" t="s">
        <v>21</v>
      </c>
      <c r="E113" s="36"/>
      <c r="F113" s="21"/>
    </row>
    <row r="114" spans="1:6" ht="12.75">
      <c r="A114" s="21"/>
      <c r="B114" s="21"/>
      <c r="C114" s="21"/>
      <c r="D114" s="36"/>
      <c r="E114" s="36"/>
      <c r="F114" s="21"/>
    </row>
    <row r="115" spans="1:6" ht="12.75">
      <c r="A115" s="3" t="s">
        <v>15</v>
      </c>
      <c r="B115" s="13" t="s">
        <v>2</v>
      </c>
      <c r="C115" s="4" t="s">
        <v>3</v>
      </c>
      <c r="D115" s="4" t="s">
        <v>4</v>
      </c>
      <c r="E115" s="4" t="s">
        <v>5</v>
      </c>
      <c r="F115" s="4" t="s">
        <v>41</v>
      </c>
    </row>
    <row r="116" spans="1:6" ht="12.75">
      <c r="A116" s="5"/>
      <c r="B116" s="13"/>
      <c r="C116" s="4" t="s">
        <v>16</v>
      </c>
      <c r="D116" s="4" t="s">
        <v>7</v>
      </c>
      <c r="E116" s="4"/>
      <c r="F116" s="4" t="s">
        <v>133</v>
      </c>
    </row>
    <row r="117" spans="1:6" ht="12.75">
      <c r="A117" s="4">
        <v>1</v>
      </c>
      <c r="B117" s="14">
        <v>2</v>
      </c>
      <c r="C117" s="4">
        <v>3</v>
      </c>
      <c r="D117" s="4">
        <v>4</v>
      </c>
      <c r="E117" s="4">
        <v>5</v>
      </c>
      <c r="F117" s="4">
        <v>8</v>
      </c>
    </row>
    <row r="118" spans="1:6" ht="12.75">
      <c r="A118" s="20">
        <v>12</v>
      </c>
      <c r="B118" s="7">
        <v>3</v>
      </c>
      <c r="C118" s="7">
        <v>103</v>
      </c>
      <c r="D118" s="5"/>
      <c r="E118" s="5"/>
      <c r="F118" s="5"/>
    </row>
    <row r="119" spans="1:6" ht="12.75">
      <c r="A119" s="5"/>
      <c r="B119" s="5"/>
      <c r="C119" s="5"/>
      <c r="D119" s="7">
        <v>611000</v>
      </c>
      <c r="E119" s="33" t="s">
        <v>57</v>
      </c>
      <c r="F119" s="40">
        <v>120000</v>
      </c>
    </row>
    <row r="120" spans="1:6" ht="12.75">
      <c r="A120" s="5"/>
      <c r="B120" s="5"/>
      <c r="C120" s="5"/>
      <c r="D120" s="7">
        <v>611200</v>
      </c>
      <c r="E120" s="33" t="s">
        <v>60</v>
      </c>
      <c r="F120" s="40">
        <v>20000</v>
      </c>
    </row>
    <row r="121" spans="1:6" ht="12.75">
      <c r="A121" s="5"/>
      <c r="B121" s="5"/>
      <c r="C121" s="5"/>
      <c r="D121" s="4">
        <v>611000</v>
      </c>
      <c r="E121" s="3" t="s">
        <v>61</v>
      </c>
      <c r="F121" s="9">
        <f>SUM(F119+F120)</f>
        <v>140000</v>
      </c>
    </row>
    <row r="122" spans="1:6" ht="12.75">
      <c r="A122" s="5"/>
      <c r="B122" s="5"/>
      <c r="C122" s="5"/>
      <c r="D122" s="4">
        <v>612000</v>
      </c>
      <c r="E122" s="3" t="s">
        <v>10</v>
      </c>
      <c r="F122" s="9">
        <v>12600</v>
      </c>
    </row>
    <row r="123" spans="1:6" ht="12.75">
      <c r="A123" s="5"/>
      <c r="B123" s="5"/>
      <c r="C123" s="5"/>
      <c r="D123" s="7">
        <v>613100</v>
      </c>
      <c r="E123" s="5" t="s">
        <v>11</v>
      </c>
      <c r="F123" s="8">
        <v>200</v>
      </c>
    </row>
    <row r="124" spans="1:6" ht="12.75">
      <c r="A124" s="5"/>
      <c r="B124" s="5"/>
      <c r="C124" s="5"/>
      <c r="D124" s="7">
        <v>613300</v>
      </c>
      <c r="E124" s="5" t="s">
        <v>12</v>
      </c>
      <c r="F124" s="8">
        <v>650</v>
      </c>
    </row>
    <row r="125" spans="1:6" ht="12.75">
      <c r="A125" s="5"/>
      <c r="B125" s="5"/>
      <c r="C125" s="5"/>
      <c r="D125" s="7">
        <v>613716</v>
      </c>
      <c r="E125" s="5" t="s">
        <v>261</v>
      </c>
      <c r="F125" s="8">
        <v>100000</v>
      </c>
    </row>
    <row r="126" spans="1:6" ht="12.75">
      <c r="A126" s="5"/>
      <c r="B126" s="5"/>
      <c r="C126" s="5"/>
      <c r="D126" s="7">
        <v>613900</v>
      </c>
      <c r="E126" s="5" t="s">
        <v>107</v>
      </c>
      <c r="F126" s="8">
        <v>10000</v>
      </c>
    </row>
    <row r="127" spans="1:6" ht="12.75">
      <c r="A127" s="5"/>
      <c r="B127" s="5"/>
      <c r="C127" s="5"/>
      <c r="D127" s="7">
        <v>613900</v>
      </c>
      <c r="E127" s="33" t="s">
        <v>71</v>
      </c>
      <c r="F127" s="8">
        <v>1000</v>
      </c>
    </row>
    <row r="128" spans="1:6" ht="12.75">
      <c r="A128" s="5"/>
      <c r="B128" s="5"/>
      <c r="C128" s="5"/>
      <c r="D128" s="4">
        <v>613000</v>
      </c>
      <c r="E128" s="3" t="s">
        <v>80</v>
      </c>
      <c r="F128" s="9">
        <f>SUM(F123:F127)</f>
        <v>111850</v>
      </c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3" t="s">
        <v>68</v>
      </c>
      <c r="F130" s="4">
        <v>4</v>
      </c>
    </row>
    <row r="131" spans="1:6" ht="12.75">
      <c r="A131" s="5"/>
      <c r="B131" s="5"/>
      <c r="C131" s="3" t="s">
        <v>22</v>
      </c>
      <c r="D131" s="3"/>
      <c r="E131" s="3"/>
      <c r="F131" s="9">
        <f>SUM(F121+F122+F128)</f>
        <v>264450</v>
      </c>
    </row>
    <row r="132" spans="1:6" ht="12.75">
      <c r="A132" s="5"/>
      <c r="B132" s="3" t="s">
        <v>23</v>
      </c>
      <c r="C132" s="3"/>
      <c r="D132" s="3"/>
      <c r="E132" s="3"/>
      <c r="F132" s="9">
        <f>F131</f>
        <v>264450</v>
      </c>
    </row>
    <row r="133" spans="1:6" ht="12.75">
      <c r="A133" s="21"/>
      <c r="B133" s="21"/>
      <c r="C133" s="21"/>
      <c r="D133" s="21"/>
      <c r="E133" s="21"/>
      <c r="F133" s="21"/>
    </row>
    <row r="134" spans="1:6" ht="12.75">
      <c r="A134" s="21"/>
      <c r="B134" s="21"/>
      <c r="C134" s="21"/>
      <c r="D134" s="21"/>
      <c r="E134" s="21"/>
      <c r="F134" s="21"/>
    </row>
    <row r="135" spans="1:6" ht="12.75">
      <c r="A135" s="21"/>
      <c r="B135" s="21"/>
      <c r="C135" s="21"/>
      <c r="D135" s="21"/>
      <c r="E135" s="21"/>
      <c r="F135" s="21"/>
    </row>
    <row r="136" spans="1:6" ht="12.75">
      <c r="A136" s="21"/>
      <c r="B136" s="21"/>
      <c r="C136" s="21"/>
      <c r="D136" s="21"/>
      <c r="E136" s="21"/>
      <c r="F136" s="21"/>
    </row>
    <row r="137" spans="1:6" ht="12.75">
      <c r="A137" s="21"/>
      <c r="B137" s="21"/>
      <c r="C137" s="21"/>
      <c r="D137" s="21"/>
      <c r="E137" s="21"/>
      <c r="F137" s="21"/>
    </row>
    <row r="138" spans="1:6" ht="12.75">
      <c r="A138" s="21"/>
      <c r="B138" s="21"/>
      <c r="C138" s="21"/>
      <c r="D138" s="21"/>
      <c r="E138" s="21"/>
      <c r="F138" s="21"/>
    </row>
    <row r="139" spans="1:6" ht="12.75">
      <c r="A139" s="21"/>
      <c r="B139" s="21"/>
      <c r="C139" s="21"/>
      <c r="D139" s="21"/>
      <c r="E139" s="21"/>
      <c r="F139" s="21"/>
    </row>
    <row r="140" spans="1:6" ht="12.75">
      <c r="A140" s="21"/>
      <c r="B140" s="21"/>
      <c r="C140" s="21"/>
      <c r="D140" s="21"/>
      <c r="E140" s="21"/>
      <c r="F140" s="21"/>
    </row>
    <row r="141" spans="1:6" ht="12.75">
      <c r="A141" s="21"/>
      <c r="B141" s="21"/>
      <c r="C141" s="21"/>
      <c r="D141" s="21"/>
      <c r="E141" s="21"/>
      <c r="F141" s="21"/>
    </row>
    <row r="142" spans="1:6" ht="12.75">
      <c r="A142" s="21"/>
      <c r="B142" s="21"/>
      <c r="C142" s="21"/>
      <c r="D142" s="21"/>
      <c r="E142" s="21"/>
      <c r="F142" s="21"/>
    </row>
    <row r="143" spans="1:6" ht="12.75">
      <c r="A143" s="21"/>
      <c r="B143" s="21"/>
      <c r="C143" s="21"/>
      <c r="D143" s="21"/>
      <c r="E143" s="21"/>
      <c r="F143" s="21"/>
    </row>
    <row r="144" spans="1:6" ht="12.75">
      <c r="A144" s="21"/>
      <c r="B144" s="21"/>
      <c r="C144" s="21"/>
      <c r="D144" s="21"/>
      <c r="E144" s="21"/>
      <c r="F144" s="21"/>
    </row>
    <row r="145" spans="1:6" ht="12.75">
      <c r="A145" s="21"/>
      <c r="B145" s="21"/>
      <c r="C145" s="21"/>
      <c r="D145" s="36" t="s">
        <v>24</v>
      </c>
      <c r="E145" s="36"/>
      <c r="F145" s="36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3" t="s">
        <v>15</v>
      </c>
      <c r="B147" s="4" t="s">
        <v>2</v>
      </c>
      <c r="C147" s="4" t="s">
        <v>3</v>
      </c>
      <c r="D147" s="4" t="s">
        <v>4</v>
      </c>
      <c r="E147" s="4" t="s">
        <v>5</v>
      </c>
      <c r="F147" s="4" t="s">
        <v>41</v>
      </c>
    </row>
    <row r="148" spans="1:6" ht="12.75">
      <c r="A148" s="4"/>
      <c r="B148" s="4"/>
      <c r="C148" s="4" t="s">
        <v>16</v>
      </c>
      <c r="D148" s="4" t="s">
        <v>7</v>
      </c>
      <c r="E148" s="4"/>
      <c r="F148" s="4" t="s">
        <v>133</v>
      </c>
    </row>
    <row r="149" spans="1:6" ht="12.75">
      <c r="A149" s="4">
        <v>1</v>
      </c>
      <c r="B149" s="4">
        <v>2</v>
      </c>
      <c r="C149" s="4">
        <v>3</v>
      </c>
      <c r="D149" s="4">
        <v>4</v>
      </c>
      <c r="E149" s="4">
        <v>5</v>
      </c>
      <c r="F149" s="4">
        <v>8</v>
      </c>
    </row>
    <row r="150" spans="1:6" ht="12.75">
      <c r="A150" s="7">
        <v>13</v>
      </c>
      <c r="B150" s="7">
        <v>4</v>
      </c>
      <c r="C150" s="7">
        <v>104</v>
      </c>
      <c r="D150" s="7"/>
      <c r="E150" s="7"/>
      <c r="F150" s="7"/>
    </row>
    <row r="151" spans="2:6" ht="12.75">
      <c r="B151" s="5"/>
      <c r="C151" s="5"/>
      <c r="D151" s="7">
        <v>611000</v>
      </c>
      <c r="E151" s="33" t="s">
        <v>57</v>
      </c>
      <c r="F151" s="40">
        <v>160000</v>
      </c>
    </row>
    <row r="152" spans="1:6" ht="12.75">
      <c r="A152" s="7"/>
      <c r="B152" s="5"/>
      <c r="C152" s="5"/>
      <c r="D152" s="7">
        <v>611200</v>
      </c>
      <c r="E152" s="33" t="s">
        <v>60</v>
      </c>
      <c r="F152" s="40">
        <v>18000</v>
      </c>
    </row>
    <row r="153" spans="1:6" ht="12.75">
      <c r="A153" s="5"/>
      <c r="B153" s="5"/>
      <c r="C153" s="5"/>
      <c r="D153" s="4">
        <v>611000</v>
      </c>
      <c r="E153" s="3" t="s">
        <v>61</v>
      </c>
      <c r="F153" s="9">
        <f>SUM(F151:F152)</f>
        <v>178000</v>
      </c>
    </row>
    <row r="154" spans="1:6" ht="12.75">
      <c r="A154" s="5"/>
      <c r="B154" s="5"/>
      <c r="C154" s="5"/>
      <c r="D154" s="7"/>
      <c r="E154" s="5"/>
      <c r="F154" s="8"/>
    </row>
    <row r="155" spans="1:6" ht="12.75">
      <c r="A155" s="5"/>
      <c r="B155" s="5"/>
      <c r="C155" s="5"/>
      <c r="D155" s="4">
        <v>612000</v>
      </c>
      <c r="E155" s="3" t="s">
        <v>10</v>
      </c>
      <c r="F155" s="9">
        <v>16850</v>
      </c>
    </row>
    <row r="156" spans="1:6" ht="12.75">
      <c r="A156" s="5"/>
      <c r="B156" s="5"/>
      <c r="C156" s="5"/>
      <c r="D156" s="7"/>
      <c r="E156" s="5"/>
      <c r="F156" s="8"/>
    </row>
    <row r="157" spans="1:6" ht="12.75">
      <c r="A157" s="5"/>
      <c r="B157" s="5"/>
      <c r="C157" s="5"/>
      <c r="D157" s="7">
        <v>613100</v>
      </c>
      <c r="E157" s="5" t="s">
        <v>11</v>
      </c>
      <c r="F157" s="8">
        <v>400</v>
      </c>
    </row>
    <row r="158" spans="1:6" ht="12.75">
      <c r="A158" s="5"/>
      <c r="B158" s="5"/>
      <c r="C158" s="5"/>
      <c r="D158" s="7">
        <v>613300</v>
      </c>
      <c r="E158" s="5" t="s">
        <v>12</v>
      </c>
      <c r="F158" s="8">
        <v>1200</v>
      </c>
    </row>
    <row r="159" spans="1:6" ht="12.75">
      <c r="A159" s="5"/>
      <c r="B159" s="5"/>
      <c r="C159" s="5"/>
      <c r="D159" s="7">
        <v>613500</v>
      </c>
      <c r="E159" s="33" t="s">
        <v>248</v>
      </c>
      <c r="F159" s="8">
        <v>3500</v>
      </c>
    </row>
    <row r="160" spans="1:6" ht="12.75">
      <c r="A160" s="5"/>
      <c r="B160" s="5"/>
      <c r="C160" s="5"/>
      <c r="D160" s="7">
        <v>613900</v>
      </c>
      <c r="E160" s="33" t="s">
        <v>71</v>
      </c>
      <c r="F160" s="8">
        <v>1000</v>
      </c>
    </row>
    <row r="161" spans="1:6" ht="12.75">
      <c r="A161" s="5"/>
      <c r="B161" s="5"/>
      <c r="C161" s="5"/>
      <c r="D161" s="4">
        <v>613000</v>
      </c>
      <c r="E161" s="3" t="s">
        <v>80</v>
      </c>
      <c r="F161" s="9">
        <f>SUM(F157:F160)</f>
        <v>6100</v>
      </c>
    </row>
    <row r="162" spans="1:6" ht="12.75">
      <c r="A162" s="5"/>
      <c r="B162" s="5"/>
      <c r="C162" s="5"/>
      <c r="D162" s="7">
        <v>613300</v>
      </c>
      <c r="E162" s="33" t="s">
        <v>95</v>
      </c>
      <c r="F162" s="8">
        <v>250000</v>
      </c>
    </row>
    <row r="163" spans="1:6" ht="12.75">
      <c r="A163" s="5"/>
      <c r="B163" s="5"/>
      <c r="C163" s="5"/>
      <c r="D163" s="7">
        <v>613700</v>
      </c>
      <c r="E163" s="33" t="s">
        <v>96</v>
      </c>
      <c r="F163" s="8">
        <v>200000</v>
      </c>
    </row>
    <row r="164" spans="1:6" ht="12.75">
      <c r="A164" s="5"/>
      <c r="B164" s="5"/>
      <c r="C164" s="5"/>
      <c r="D164" s="7">
        <v>631700</v>
      </c>
      <c r="E164" s="33" t="s">
        <v>132</v>
      </c>
      <c r="F164" s="8">
        <v>150000</v>
      </c>
    </row>
    <row r="165" spans="1:6" ht="12.75">
      <c r="A165" s="5"/>
      <c r="B165" s="5"/>
      <c r="C165" s="5"/>
      <c r="D165" s="7">
        <v>613700</v>
      </c>
      <c r="E165" s="33" t="s">
        <v>106</v>
      </c>
      <c r="F165" s="8">
        <v>110000</v>
      </c>
    </row>
    <row r="166" spans="1:6" ht="12.75">
      <c r="A166" s="5"/>
      <c r="B166" s="5"/>
      <c r="C166" s="5"/>
      <c r="D166" s="7">
        <v>613900</v>
      </c>
      <c r="E166" s="33" t="s">
        <v>125</v>
      </c>
      <c r="F166" s="8">
        <v>20000</v>
      </c>
    </row>
    <row r="167" spans="1:6" ht="12.75">
      <c r="A167" s="5"/>
      <c r="B167" s="5"/>
      <c r="C167" s="5"/>
      <c r="D167" s="7">
        <v>613900</v>
      </c>
      <c r="E167" s="33" t="s">
        <v>97</v>
      </c>
      <c r="F167" s="8">
        <v>20000</v>
      </c>
    </row>
    <row r="168" spans="1:6" ht="12.75">
      <c r="A168" s="5"/>
      <c r="B168" s="5"/>
      <c r="C168" s="5"/>
      <c r="D168" s="7">
        <v>613900</v>
      </c>
      <c r="E168" s="33" t="s">
        <v>242</v>
      </c>
      <c r="F168" s="8">
        <v>50000</v>
      </c>
    </row>
    <row r="169" spans="1:6" ht="12.75">
      <c r="A169" s="5"/>
      <c r="B169" s="5"/>
      <c r="C169" s="5"/>
      <c r="D169" s="4">
        <v>614000</v>
      </c>
      <c r="E169" s="3" t="s">
        <v>103</v>
      </c>
      <c r="F169" s="9">
        <f>SUM(F162:F168)</f>
        <v>800000</v>
      </c>
    </row>
    <row r="170" spans="1:6" ht="12.75">
      <c r="A170" s="5"/>
      <c r="B170" s="5"/>
      <c r="C170" s="5"/>
      <c r="D170" s="5"/>
      <c r="E170" s="5"/>
      <c r="F170" s="5"/>
    </row>
    <row r="171" spans="1:6" ht="12.75">
      <c r="A171" s="5"/>
      <c r="B171" s="5"/>
      <c r="C171" s="5"/>
      <c r="D171" s="5"/>
      <c r="E171" s="3" t="s">
        <v>68</v>
      </c>
      <c r="F171" s="4">
        <v>5</v>
      </c>
    </row>
    <row r="172" spans="1:6" ht="12.75">
      <c r="A172" s="5"/>
      <c r="B172" s="5"/>
      <c r="C172" s="5"/>
      <c r="D172" s="5"/>
      <c r="E172" s="5"/>
      <c r="F172" s="5"/>
    </row>
    <row r="173" spans="1:6" ht="12.75">
      <c r="A173" s="5"/>
      <c r="B173" s="5"/>
      <c r="C173" s="3" t="s">
        <v>25</v>
      </c>
      <c r="D173" s="3"/>
      <c r="E173" s="3"/>
      <c r="F173" s="9">
        <f>SUM(F153+F155+F161+F169)</f>
        <v>1000950</v>
      </c>
    </row>
    <row r="174" spans="1:6" ht="12.75">
      <c r="A174" s="5"/>
      <c r="B174" s="5"/>
      <c r="C174" s="5"/>
      <c r="D174" s="5"/>
      <c r="E174" s="5"/>
      <c r="F174" s="8"/>
    </row>
    <row r="175" spans="1:6" ht="12.75">
      <c r="A175" s="5"/>
      <c r="B175" s="3" t="s">
        <v>26</v>
      </c>
      <c r="C175" s="3"/>
      <c r="D175" s="3"/>
      <c r="E175" s="3"/>
      <c r="F175" s="9">
        <f>F173</f>
        <v>1000950</v>
      </c>
    </row>
    <row r="176" spans="1:6" ht="12.75">
      <c r="A176" s="21"/>
      <c r="B176" s="36"/>
      <c r="C176" s="36"/>
      <c r="D176" s="36"/>
      <c r="E176" s="36"/>
      <c r="F176" s="35"/>
    </row>
    <row r="177" spans="1:6" ht="12.75">
      <c r="A177" s="21"/>
      <c r="B177" s="36"/>
      <c r="C177" s="36"/>
      <c r="D177" s="36"/>
      <c r="E177" s="36"/>
      <c r="F177" s="35"/>
    </row>
    <row r="178" spans="1:6" ht="12.75">
      <c r="A178" s="21"/>
      <c r="B178" s="36"/>
      <c r="C178" s="36"/>
      <c r="D178" s="36"/>
      <c r="E178" s="36"/>
      <c r="F178" s="35"/>
    </row>
    <row r="179" spans="1:6" ht="12.75">
      <c r="A179" s="21"/>
      <c r="B179" s="36"/>
      <c r="C179" s="36"/>
      <c r="D179" s="36"/>
      <c r="E179" s="36"/>
      <c r="F179" s="35"/>
    </row>
    <row r="180" spans="1:6" ht="12.75">
      <c r="A180" s="21"/>
      <c r="B180" s="21"/>
      <c r="C180" s="21"/>
      <c r="D180" s="21"/>
      <c r="E180" s="21"/>
      <c r="F180" s="21"/>
    </row>
    <row r="181" spans="1:6" ht="12.75">
      <c r="A181" s="21"/>
      <c r="B181" s="21"/>
      <c r="C181" s="21"/>
      <c r="D181" s="36" t="s">
        <v>27</v>
      </c>
      <c r="E181" s="36"/>
      <c r="F181" s="36"/>
    </row>
    <row r="182" spans="1:6" ht="12.75">
      <c r="A182" s="21"/>
      <c r="B182" s="21"/>
      <c r="C182" s="21"/>
      <c r="D182" s="21"/>
      <c r="E182" s="51" t="s">
        <v>28</v>
      </c>
      <c r="F182" s="21"/>
    </row>
    <row r="183" spans="1:6" ht="12.75">
      <c r="A183" s="4" t="s">
        <v>15</v>
      </c>
      <c r="B183" s="3" t="s">
        <v>2</v>
      </c>
      <c r="C183" s="4" t="s">
        <v>3</v>
      </c>
      <c r="D183" s="4" t="s">
        <v>4</v>
      </c>
      <c r="E183" s="4" t="s">
        <v>5</v>
      </c>
      <c r="F183" s="4" t="s">
        <v>41</v>
      </c>
    </row>
    <row r="184" spans="1:6" ht="12.75">
      <c r="A184" s="5"/>
      <c r="B184" s="3"/>
      <c r="C184" s="4" t="s">
        <v>16</v>
      </c>
      <c r="D184" s="4" t="s">
        <v>7</v>
      </c>
      <c r="E184" s="4"/>
      <c r="F184" s="4" t="s">
        <v>133</v>
      </c>
    </row>
    <row r="185" spans="1:6" ht="12.75">
      <c r="A185" s="5"/>
      <c r="B185" s="3"/>
      <c r="C185" s="4"/>
      <c r="D185" s="4"/>
      <c r="E185" s="4"/>
      <c r="F185" s="4"/>
    </row>
    <row r="186" spans="1:6" ht="12.75">
      <c r="A186" s="4">
        <v>1</v>
      </c>
      <c r="B186" s="4">
        <v>2</v>
      </c>
      <c r="C186" s="4">
        <v>3</v>
      </c>
      <c r="D186" s="4">
        <v>4</v>
      </c>
      <c r="E186" s="4">
        <v>5</v>
      </c>
      <c r="F186" s="4">
        <v>8</v>
      </c>
    </row>
    <row r="187" spans="1:6" ht="12.75">
      <c r="A187" s="7">
        <v>14</v>
      </c>
      <c r="B187" s="7">
        <v>5</v>
      </c>
      <c r="C187" s="7">
        <v>105</v>
      </c>
      <c r="D187" s="7"/>
      <c r="E187" s="7"/>
      <c r="F187" s="7"/>
    </row>
    <row r="188" spans="1:6" ht="12.75">
      <c r="A188" s="7"/>
      <c r="B188" s="5"/>
      <c r="C188" s="5"/>
      <c r="D188" s="7">
        <v>611000</v>
      </c>
      <c r="E188" s="33" t="s">
        <v>57</v>
      </c>
      <c r="F188" s="40">
        <v>230000</v>
      </c>
    </row>
    <row r="189" spans="1:6" ht="12.75">
      <c r="A189" s="7"/>
      <c r="B189" s="5"/>
      <c r="C189" s="10"/>
      <c r="D189" s="11">
        <v>611200</v>
      </c>
      <c r="E189" s="34" t="s">
        <v>60</v>
      </c>
      <c r="F189" s="82">
        <v>32000</v>
      </c>
    </row>
    <row r="190" spans="1:6" ht="12.75">
      <c r="A190" s="5"/>
      <c r="B190" s="5"/>
      <c r="C190" s="5"/>
      <c r="D190" s="4">
        <v>611000</v>
      </c>
      <c r="E190" s="3" t="s">
        <v>61</v>
      </c>
      <c r="F190" s="9">
        <f>SUM(F188:F189)</f>
        <v>262000</v>
      </c>
    </row>
    <row r="191" spans="1:6" ht="12.75">
      <c r="A191" s="5"/>
      <c r="B191" s="5"/>
      <c r="C191" s="5"/>
      <c r="D191" s="7"/>
      <c r="E191" s="5"/>
      <c r="F191" s="8"/>
    </row>
    <row r="192" spans="1:6" ht="12.75">
      <c r="A192" s="5"/>
      <c r="B192" s="5"/>
      <c r="C192" s="5"/>
      <c r="D192" s="4">
        <v>612000</v>
      </c>
      <c r="E192" s="3" t="s">
        <v>10</v>
      </c>
      <c r="F192" s="9">
        <v>24200</v>
      </c>
    </row>
    <row r="193" spans="1:6" ht="12.75">
      <c r="A193" s="5"/>
      <c r="B193" s="5"/>
      <c r="C193" s="5"/>
      <c r="D193" s="7">
        <v>613100</v>
      </c>
      <c r="E193" s="5" t="s">
        <v>11</v>
      </c>
      <c r="F193" s="8">
        <v>200</v>
      </c>
    </row>
    <row r="194" spans="1:6" ht="12.75">
      <c r="A194" s="5"/>
      <c r="B194" s="12"/>
      <c r="C194" s="5"/>
      <c r="D194" s="7">
        <v>613300</v>
      </c>
      <c r="E194" s="5" t="s">
        <v>12</v>
      </c>
      <c r="F194" s="8">
        <v>950</v>
      </c>
    </row>
    <row r="195" spans="1:6" ht="12.75">
      <c r="A195" s="5"/>
      <c r="B195" s="12"/>
      <c r="C195" s="5"/>
      <c r="D195" s="7">
        <v>613400</v>
      </c>
      <c r="E195" s="33" t="s">
        <v>245</v>
      </c>
      <c r="F195" s="8">
        <v>7000</v>
      </c>
    </row>
    <row r="196" spans="1:6" ht="12.75">
      <c r="A196" s="5"/>
      <c r="B196" s="12"/>
      <c r="C196" s="5"/>
      <c r="D196" s="7">
        <v>613700</v>
      </c>
      <c r="E196" s="33" t="s">
        <v>83</v>
      </c>
      <c r="F196" s="8">
        <v>7000</v>
      </c>
    </row>
    <row r="197" spans="1:6" ht="12.75">
      <c r="A197" s="5"/>
      <c r="B197" s="12"/>
      <c r="C197" s="5"/>
      <c r="D197" s="7">
        <v>613900</v>
      </c>
      <c r="E197" s="33" t="s">
        <v>71</v>
      </c>
      <c r="F197" s="8">
        <v>160</v>
      </c>
    </row>
    <row r="198" spans="1:6" ht="12.75">
      <c r="A198" s="5"/>
      <c r="B198" s="5"/>
      <c r="C198" s="5"/>
      <c r="D198" s="4">
        <v>613000</v>
      </c>
      <c r="E198" s="3" t="s">
        <v>80</v>
      </c>
      <c r="F198" s="9">
        <f>SUM(F193:F197)</f>
        <v>15310</v>
      </c>
    </row>
    <row r="199" spans="1:6" ht="12.75">
      <c r="A199" s="5"/>
      <c r="B199" s="12"/>
      <c r="C199" s="5"/>
      <c r="D199" s="7">
        <v>614100</v>
      </c>
      <c r="E199" s="33" t="s">
        <v>91</v>
      </c>
      <c r="F199" s="8">
        <v>36000</v>
      </c>
    </row>
    <row r="200" spans="1:6" ht="12.75">
      <c r="A200" s="5"/>
      <c r="B200" s="12"/>
      <c r="C200" s="5"/>
      <c r="D200" s="7">
        <v>614100</v>
      </c>
      <c r="E200" s="33" t="s">
        <v>89</v>
      </c>
      <c r="F200" s="8">
        <v>120000</v>
      </c>
    </row>
    <row r="201" spans="1:6" ht="12.75">
      <c r="A201" s="5"/>
      <c r="B201" s="12"/>
      <c r="C201" s="5"/>
      <c r="D201" s="7">
        <v>614100</v>
      </c>
      <c r="E201" s="33" t="s">
        <v>126</v>
      </c>
      <c r="F201" s="8">
        <v>50000</v>
      </c>
    </row>
    <row r="202" spans="1:6" ht="12.75">
      <c r="A202" s="5"/>
      <c r="B202" s="5"/>
      <c r="C202" s="5"/>
      <c r="D202" s="7">
        <v>614200</v>
      </c>
      <c r="E202" s="33" t="s">
        <v>86</v>
      </c>
      <c r="F202" s="8">
        <v>55000</v>
      </c>
    </row>
    <row r="203" spans="1:6" ht="12.75">
      <c r="A203" s="5"/>
      <c r="B203" s="12"/>
      <c r="C203" s="5"/>
      <c r="D203" s="7">
        <v>614200</v>
      </c>
      <c r="E203" s="33" t="s">
        <v>241</v>
      </c>
      <c r="F203" s="8">
        <v>5000</v>
      </c>
    </row>
    <row r="204" spans="1:6" ht="12.75">
      <c r="A204" s="5"/>
      <c r="B204" s="12"/>
      <c r="C204" s="5"/>
      <c r="D204" s="7">
        <v>614200</v>
      </c>
      <c r="E204" s="33" t="s">
        <v>94</v>
      </c>
      <c r="F204" s="8">
        <v>5000</v>
      </c>
    </row>
    <row r="205" spans="1:6" ht="12.75">
      <c r="A205" s="5"/>
      <c r="B205" s="12"/>
      <c r="C205" s="5"/>
      <c r="D205" s="7">
        <v>614300</v>
      </c>
      <c r="E205" s="33" t="s">
        <v>87</v>
      </c>
      <c r="F205" s="8">
        <v>20000</v>
      </c>
    </row>
    <row r="206" spans="1:6" ht="12.75">
      <c r="A206" s="5"/>
      <c r="B206" s="12"/>
      <c r="C206" s="5"/>
      <c r="D206" s="7">
        <v>614300</v>
      </c>
      <c r="E206" s="33" t="s">
        <v>88</v>
      </c>
      <c r="F206" s="8">
        <v>5000</v>
      </c>
    </row>
    <row r="207" spans="1:6" ht="12.75">
      <c r="A207" s="5"/>
      <c r="B207" s="12"/>
      <c r="C207" s="5"/>
      <c r="D207" s="7">
        <v>614300</v>
      </c>
      <c r="E207" s="33" t="s">
        <v>90</v>
      </c>
      <c r="F207" s="8">
        <v>24000</v>
      </c>
    </row>
    <row r="208" spans="1:6" ht="12.75">
      <c r="A208" s="5"/>
      <c r="B208" s="12"/>
      <c r="C208" s="5"/>
      <c r="D208" s="7">
        <v>614300</v>
      </c>
      <c r="E208" s="33" t="s">
        <v>92</v>
      </c>
      <c r="F208" s="8">
        <v>3600</v>
      </c>
    </row>
    <row r="209" spans="1:6" ht="12.75">
      <c r="A209" s="5"/>
      <c r="B209" s="12"/>
      <c r="C209" s="5"/>
      <c r="D209" s="7">
        <v>614300</v>
      </c>
      <c r="E209" s="33" t="s">
        <v>93</v>
      </c>
      <c r="F209" s="8">
        <v>10000</v>
      </c>
    </row>
    <row r="210" spans="1:6" ht="12.75">
      <c r="A210" s="5"/>
      <c r="B210" s="12"/>
      <c r="C210" s="5"/>
      <c r="D210" s="7">
        <v>614300</v>
      </c>
      <c r="E210" s="33" t="s">
        <v>98</v>
      </c>
      <c r="F210" s="8">
        <v>5000</v>
      </c>
    </row>
    <row r="211" spans="1:6" ht="12.75">
      <c r="A211" s="5"/>
      <c r="B211" s="12"/>
      <c r="C211" s="5"/>
      <c r="D211" s="7">
        <v>614300</v>
      </c>
      <c r="E211" s="33" t="s">
        <v>128</v>
      </c>
      <c r="F211" s="8">
        <v>22000</v>
      </c>
    </row>
    <row r="212" spans="1:6" ht="12.75">
      <c r="A212" s="5"/>
      <c r="B212" s="5"/>
      <c r="C212" s="5"/>
      <c r="D212" s="4">
        <v>614000</v>
      </c>
      <c r="E212" s="3" t="s">
        <v>103</v>
      </c>
      <c r="F212" s="9">
        <f>SUM(F199:F211)</f>
        <v>360600</v>
      </c>
    </row>
    <row r="213" spans="1:6" ht="12.75">
      <c r="A213" s="5"/>
      <c r="B213" s="5"/>
      <c r="C213" s="5"/>
      <c r="D213" s="4"/>
      <c r="E213" s="3" t="s">
        <v>131</v>
      </c>
      <c r="F213" s="84" t="s">
        <v>258</v>
      </c>
    </row>
    <row r="214" spans="1:6" ht="12.75">
      <c r="A214" s="5"/>
      <c r="B214" s="3" t="s">
        <v>29</v>
      </c>
      <c r="C214" s="3"/>
      <c r="D214" s="3"/>
      <c r="E214" s="3"/>
      <c r="F214" s="24">
        <f>F190+F192+F198+F212</f>
        <v>662110</v>
      </c>
    </row>
    <row r="215" spans="1:6" ht="12.75">
      <c r="A215" s="5"/>
      <c r="B215" s="3" t="s">
        <v>30</v>
      </c>
      <c r="C215" s="3"/>
      <c r="D215" s="3"/>
      <c r="E215" s="3"/>
      <c r="F215" s="9">
        <f>F214</f>
        <v>662110</v>
      </c>
    </row>
    <row r="216" spans="1:6" ht="12.75">
      <c r="A216" s="21"/>
      <c r="B216" s="36"/>
      <c r="C216" s="36"/>
      <c r="D216" s="36"/>
      <c r="E216" s="36"/>
      <c r="F216" s="35"/>
    </row>
    <row r="217" spans="1:6" ht="12.75">
      <c r="A217" s="21"/>
      <c r="B217" s="36"/>
      <c r="C217" s="36"/>
      <c r="D217" s="36"/>
      <c r="E217" s="36"/>
      <c r="F217" s="35"/>
    </row>
    <row r="218" spans="1:6" ht="12.75">
      <c r="A218" s="21"/>
      <c r="B218" s="36"/>
      <c r="C218" s="36" t="s">
        <v>31</v>
      </c>
      <c r="D218" s="36"/>
      <c r="E218" s="36"/>
      <c r="F218" s="21"/>
    </row>
    <row r="219" spans="1:6" ht="12.75">
      <c r="A219" s="21"/>
      <c r="B219" s="21"/>
      <c r="C219" s="21"/>
      <c r="D219" s="21"/>
      <c r="E219" s="21"/>
      <c r="F219" s="21"/>
    </row>
    <row r="220" spans="1:6" ht="12.75">
      <c r="A220" s="4" t="s">
        <v>15</v>
      </c>
      <c r="B220" s="13" t="s">
        <v>2</v>
      </c>
      <c r="C220" s="4" t="s">
        <v>3</v>
      </c>
      <c r="D220" s="4" t="s">
        <v>4</v>
      </c>
      <c r="E220" s="4" t="s">
        <v>5</v>
      </c>
      <c r="F220" s="4" t="s">
        <v>41</v>
      </c>
    </row>
    <row r="221" spans="1:6" ht="12.75">
      <c r="A221" s="5"/>
      <c r="B221" s="13"/>
      <c r="C221" s="4" t="s">
        <v>16</v>
      </c>
      <c r="D221" s="4" t="s">
        <v>7</v>
      </c>
      <c r="E221" s="4"/>
      <c r="F221" s="4" t="s">
        <v>133</v>
      </c>
    </row>
    <row r="222" spans="1:6" ht="12.75">
      <c r="A222" s="4">
        <v>1</v>
      </c>
      <c r="B222" s="14">
        <v>2</v>
      </c>
      <c r="C222" s="4">
        <v>3</v>
      </c>
      <c r="D222" s="4">
        <v>4</v>
      </c>
      <c r="E222" s="4">
        <v>5</v>
      </c>
      <c r="F222" s="4">
        <v>8</v>
      </c>
    </row>
    <row r="223" spans="1:6" ht="12.75">
      <c r="A223" s="7">
        <v>15</v>
      </c>
      <c r="B223" s="15">
        <v>6</v>
      </c>
      <c r="C223" s="7">
        <v>106</v>
      </c>
      <c r="D223" s="7"/>
      <c r="E223" s="7"/>
      <c r="F223" s="7"/>
    </row>
    <row r="224" spans="1:6" ht="12.75">
      <c r="A224" s="5"/>
      <c r="B224" s="12"/>
      <c r="C224" s="5"/>
      <c r="D224" s="7">
        <v>611000</v>
      </c>
      <c r="E224" s="33" t="s">
        <v>57</v>
      </c>
      <c r="F224" s="40">
        <v>169000</v>
      </c>
    </row>
    <row r="225" spans="1:6" ht="12.75">
      <c r="A225" s="5"/>
      <c r="B225" s="12"/>
      <c r="C225" s="5"/>
      <c r="D225" s="7">
        <v>611200</v>
      </c>
      <c r="E225" s="33" t="s">
        <v>60</v>
      </c>
      <c r="F225" s="40">
        <v>20000</v>
      </c>
    </row>
    <row r="226" spans="1:6" ht="12.75">
      <c r="A226" s="7"/>
      <c r="B226" s="12"/>
      <c r="C226" s="5"/>
      <c r="D226" s="4">
        <v>611000</v>
      </c>
      <c r="E226" s="3" t="s">
        <v>61</v>
      </c>
      <c r="F226" s="9">
        <f>SUM(F224:F225)</f>
        <v>189000</v>
      </c>
    </row>
    <row r="227" spans="1:6" ht="12.75">
      <c r="A227" s="5"/>
      <c r="B227" s="12"/>
      <c r="C227" s="5"/>
      <c r="D227" s="7"/>
      <c r="E227" s="5"/>
      <c r="F227" s="8"/>
    </row>
    <row r="228" spans="1:6" ht="12.75">
      <c r="A228" s="5"/>
      <c r="B228" s="12"/>
      <c r="C228" s="5"/>
      <c r="D228" s="4">
        <v>612000</v>
      </c>
      <c r="E228" s="3" t="s">
        <v>10</v>
      </c>
      <c r="F228" s="9">
        <v>17800</v>
      </c>
    </row>
    <row r="229" spans="1:6" ht="12.75">
      <c r="A229" s="5"/>
      <c r="B229" s="12"/>
      <c r="C229" s="5"/>
      <c r="D229" s="7"/>
      <c r="E229" s="5"/>
      <c r="F229" s="8"/>
    </row>
    <row r="230" spans="1:6" ht="12.75">
      <c r="A230" s="5"/>
      <c r="B230" s="12"/>
      <c r="C230" s="5"/>
      <c r="D230" s="7">
        <v>613100</v>
      </c>
      <c r="E230" s="5" t="s">
        <v>11</v>
      </c>
      <c r="F230" s="8">
        <v>600</v>
      </c>
    </row>
    <row r="231" spans="1:6" ht="12.75">
      <c r="A231" s="5"/>
      <c r="B231" s="5"/>
      <c r="C231" s="5"/>
      <c r="D231" s="7">
        <v>613200</v>
      </c>
      <c r="E231" s="33" t="s">
        <v>99</v>
      </c>
      <c r="F231" s="8">
        <v>4000</v>
      </c>
    </row>
    <row r="232" spans="1:6" s="21" customFormat="1" ht="12.75">
      <c r="A232" s="5"/>
      <c r="B232" s="12"/>
      <c r="C232" s="5"/>
      <c r="D232" s="7">
        <v>613300</v>
      </c>
      <c r="E232" s="5" t="s">
        <v>12</v>
      </c>
      <c r="F232" s="8">
        <v>700</v>
      </c>
    </row>
    <row r="233" spans="1:6" ht="12.75">
      <c r="A233" s="18"/>
      <c r="B233" s="5"/>
      <c r="C233" s="5"/>
      <c r="D233" s="7">
        <v>613300</v>
      </c>
      <c r="E233" s="5" t="s">
        <v>18</v>
      </c>
      <c r="F233" s="8">
        <v>2000</v>
      </c>
    </row>
    <row r="234" spans="1:6" ht="12.75">
      <c r="A234" s="18"/>
      <c r="B234" s="12"/>
      <c r="C234" s="5"/>
      <c r="D234" s="7">
        <v>613400</v>
      </c>
      <c r="E234" s="5" t="s">
        <v>246</v>
      </c>
      <c r="F234" s="8">
        <v>2000</v>
      </c>
    </row>
    <row r="235" spans="1:6" ht="12.75">
      <c r="A235" s="5"/>
      <c r="B235" s="12"/>
      <c r="C235" s="5"/>
      <c r="D235" s="7">
        <v>613700</v>
      </c>
      <c r="E235" s="5" t="s">
        <v>32</v>
      </c>
      <c r="F235" s="8">
        <v>2000</v>
      </c>
    </row>
    <row r="236" spans="1:6" ht="12.75">
      <c r="A236" s="5"/>
      <c r="B236" s="12"/>
      <c r="C236" s="5"/>
      <c r="D236" s="7">
        <v>613900</v>
      </c>
      <c r="E236" s="33" t="s">
        <v>71</v>
      </c>
      <c r="F236" s="8">
        <v>2000</v>
      </c>
    </row>
    <row r="237" spans="1:6" ht="12.75">
      <c r="A237" s="5"/>
      <c r="B237" s="12"/>
      <c r="C237" s="3"/>
      <c r="D237" s="4">
        <v>613000</v>
      </c>
      <c r="E237" s="3" t="s">
        <v>80</v>
      </c>
      <c r="F237" s="9">
        <f>SUM(F230:F236)</f>
        <v>13300</v>
      </c>
    </row>
    <row r="238" spans="1:6" ht="12.75">
      <c r="A238" s="5"/>
      <c r="B238" s="5"/>
      <c r="C238" s="5"/>
      <c r="D238" s="5"/>
      <c r="E238" s="5"/>
      <c r="F238" s="5"/>
    </row>
    <row r="239" spans="1:6" ht="12.75">
      <c r="A239" s="5"/>
      <c r="B239" s="12"/>
      <c r="C239" s="5"/>
      <c r="D239" s="5"/>
      <c r="E239" s="3" t="s">
        <v>68</v>
      </c>
      <c r="F239" s="4">
        <v>6</v>
      </c>
    </row>
    <row r="240" spans="1:6" ht="12.75">
      <c r="A240" s="5"/>
      <c r="B240" s="5"/>
      <c r="C240" s="5"/>
      <c r="D240" s="5"/>
      <c r="E240" s="5"/>
      <c r="F240" s="5"/>
    </row>
    <row r="241" spans="1:6" ht="12.75">
      <c r="A241" s="5"/>
      <c r="B241" s="12"/>
      <c r="C241" s="3" t="s">
        <v>33</v>
      </c>
      <c r="D241" s="3"/>
      <c r="E241" s="3"/>
      <c r="F241" s="9">
        <f>F226+F228+F237</f>
        <v>220100</v>
      </c>
    </row>
    <row r="242" spans="1:6" ht="12.75">
      <c r="A242" s="5"/>
      <c r="B242" s="13" t="s">
        <v>34</v>
      </c>
      <c r="C242" s="3"/>
      <c r="D242" s="3"/>
      <c r="E242" s="3"/>
      <c r="F242" s="9">
        <f>F241</f>
        <v>220100</v>
      </c>
    </row>
    <row r="243" spans="1:6" ht="12.75">
      <c r="A243" s="21"/>
      <c r="B243" s="21"/>
      <c r="C243" s="21"/>
      <c r="D243" s="21"/>
      <c r="E243" s="21"/>
      <c r="F243" s="21"/>
    </row>
    <row r="244" spans="1:6" ht="12.75">
      <c r="A244" s="21"/>
      <c r="B244" s="21"/>
      <c r="C244" s="21"/>
      <c r="D244" s="21"/>
      <c r="E244" s="21"/>
      <c r="F244" s="21"/>
    </row>
    <row r="245" spans="1:6" ht="12.75">
      <c r="A245" s="21"/>
      <c r="B245" s="21"/>
      <c r="C245" s="21"/>
      <c r="D245" s="21"/>
      <c r="E245" s="21"/>
      <c r="F245" s="21"/>
    </row>
    <row r="246" spans="1:6" ht="12.75">
      <c r="A246" s="21"/>
      <c r="B246" s="21"/>
      <c r="C246" s="21"/>
      <c r="D246" s="21"/>
      <c r="E246" s="21"/>
      <c r="F246" s="22"/>
    </row>
    <row r="247" spans="1:6" ht="12.75">
      <c r="A247" s="21"/>
      <c r="B247" s="21"/>
      <c r="C247" s="21"/>
      <c r="D247" s="21"/>
      <c r="E247" s="21"/>
      <c r="F247" s="21"/>
    </row>
    <row r="248" spans="1:6" ht="12.75">
      <c r="A248" s="21"/>
      <c r="B248" s="21"/>
      <c r="C248" s="21"/>
      <c r="D248" s="21"/>
      <c r="E248" s="21"/>
      <c r="F248" s="21"/>
    </row>
    <row r="249" spans="1:6" ht="12.75">
      <c r="A249" s="21"/>
      <c r="B249" s="21"/>
      <c r="C249" s="21"/>
      <c r="D249" s="21"/>
      <c r="E249" s="21"/>
      <c r="F249" s="21"/>
    </row>
    <row r="250" spans="1:6" ht="12.75">
      <c r="A250" s="21"/>
      <c r="B250" s="21"/>
      <c r="C250" s="21"/>
      <c r="D250" s="21"/>
      <c r="E250" s="21"/>
      <c r="F250" s="21"/>
    </row>
    <row r="251" spans="1:6" ht="12.75">
      <c r="A251" s="21"/>
      <c r="B251" s="21"/>
      <c r="C251" s="21"/>
      <c r="D251" s="21"/>
      <c r="E251" s="21"/>
      <c r="F251" s="21"/>
    </row>
    <row r="252" spans="1:6" ht="12.75">
      <c r="A252" s="21"/>
      <c r="B252" s="21"/>
      <c r="C252" s="21"/>
      <c r="D252" s="21"/>
      <c r="E252" s="21"/>
      <c r="F252" s="21"/>
    </row>
    <row r="253" spans="1:6" ht="12.75">
      <c r="A253" s="21"/>
      <c r="B253" s="21"/>
      <c r="C253" s="21"/>
      <c r="D253" s="21"/>
      <c r="E253" s="36" t="s">
        <v>35</v>
      </c>
      <c r="F253" s="21"/>
    </row>
    <row r="254" spans="1:6" ht="12.75">
      <c r="A254" s="21"/>
      <c r="B254" s="21"/>
      <c r="C254" s="21"/>
      <c r="D254" s="21"/>
      <c r="E254" s="21"/>
      <c r="F254" s="21"/>
    </row>
    <row r="255" spans="1:6" ht="12.75">
      <c r="A255" s="4" t="s">
        <v>36</v>
      </c>
      <c r="B255" s="13" t="s">
        <v>37</v>
      </c>
      <c r="C255" s="4" t="s">
        <v>38</v>
      </c>
      <c r="D255" s="4" t="s">
        <v>39</v>
      </c>
      <c r="E255" s="4" t="s">
        <v>40</v>
      </c>
      <c r="F255" s="4" t="s">
        <v>41</v>
      </c>
    </row>
    <row r="256" spans="1:6" ht="12.75">
      <c r="A256" s="5"/>
      <c r="B256" s="3"/>
      <c r="C256" s="3" t="s">
        <v>16</v>
      </c>
      <c r="D256" s="4" t="s">
        <v>42</v>
      </c>
      <c r="E256" s="4"/>
      <c r="F256" s="4" t="s">
        <v>133</v>
      </c>
    </row>
    <row r="257" spans="1:6" ht="12.75">
      <c r="A257" s="5"/>
      <c r="B257" s="3"/>
      <c r="C257" s="3"/>
      <c r="D257" s="4"/>
      <c r="E257" s="4"/>
      <c r="F257" s="4"/>
    </row>
    <row r="258" spans="1:6" ht="12.75">
      <c r="A258" s="4">
        <v>1</v>
      </c>
      <c r="B258" s="4">
        <v>2</v>
      </c>
      <c r="C258" s="4">
        <v>3</v>
      </c>
      <c r="D258" s="4">
        <v>4</v>
      </c>
      <c r="E258" s="4">
        <v>5</v>
      </c>
      <c r="F258" s="4">
        <v>8</v>
      </c>
    </row>
    <row r="259" spans="1:6" ht="12.75">
      <c r="A259" s="7">
        <v>16</v>
      </c>
      <c r="B259" s="7">
        <v>7</v>
      </c>
      <c r="C259" s="7">
        <v>107</v>
      </c>
      <c r="D259" s="7"/>
      <c r="E259" s="7"/>
      <c r="F259" s="7"/>
    </row>
    <row r="260" spans="1:6" ht="12.75">
      <c r="A260" s="5"/>
      <c r="B260" s="12"/>
      <c r="C260" s="5"/>
      <c r="D260" s="20">
        <v>611000</v>
      </c>
      <c r="E260" s="33" t="s">
        <v>69</v>
      </c>
      <c r="F260" s="40">
        <v>115000</v>
      </c>
    </row>
    <row r="261" spans="1:6" ht="12.75">
      <c r="A261" s="5"/>
      <c r="B261" s="17"/>
      <c r="C261" s="10"/>
      <c r="D261" s="25">
        <v>611200</v>
      </c>
      <c r="E261" s="34" t="s">
        <v>60</v>
      </c>
      <c r="F261" s="82">
        <v>15000</v>
      </c>
    </row>
    <row r="262" spans="1:6" ht="12.75">
      <c r="A262" s="5"/>
      <c r="B262" s="12"/>
      <c r="C262" s="5"/>
      <c r="D262" s="26">
        <v>611000</v>
      </c>
      <c r="E262" s="3" t="s">
        <v>61</v>
      </c>
      <c r="F262" s="9">
        <f>SUM(F260:F261)</f>
        <v>130000</v>
      </c>
    </row>
    <row r="263" spans="1:6" ht="12.75">
      <c r="A263" s="5"/>
      <c r="B263" s="5"/>
      <c r="C263" s="5"/>
      <c r="D263" s="4">
        <v>612000</v>
      </c>
      <c r="E263" s="3" t="s">
        <v>10</v>
      </c>
      <c r="F263" s="9">
        <v>12100</v>
      </c>
    </row>
    <row r="264" spans="1:6" ht="12.75">
      <c r="A264" s="5"/>
      <c r="B264" s="5"/>
      <c r="C264" s="5"/>
      <c r="D264" s="4"/>
      <c r="E264" s="5"/>
      <c r="F264" s="8"/>
    </row>
    <row r="265" spans="1:6" ht="12.75">
      <c r="A265" s="5"/>
      <c r="B265" s="12"/>
      <c r="C265" s="5"/>
      <c r="D265" s="20">
        <v>613100</v>
      </c>
      <c r="E265" s="33" t="s">
        <v>11</v>
      </c>
      <c r="F265" s="8">
        <v>100</v>
      </c>
    </row>
    <row r="266" spans="1:6" ht="12.75">
      <c r="A266" s="5"/>
      <c r="B266" s="12"/>
      <c r="C266" s="5"/>
      <c r="D266" s="20">
        <v>613300</v>
      </c>
      <c r="E266" s="5" t="s">
        <v>12</v>
      </c>
      <c r="F266" s="8">
        <v>1000</v>
      </c>
    </row>
    <row r="267" spans="1:6" ht="12.75">
      <c r="A267" s="5"/>
      <c r="B267" s="12"/>
      <c r="C267" s="5"/>
      <c r="D267" s="20">
        <v>613400</v>
      </c>
      <c r="E267" s="33" t="s">
        <v>100</v>
      </c>
      <c r="F267" s="8">
        <v>5000</v>
      </c>
    </row>
    <row r="268" spans="1:6" ht="12.75">
      <c r="A268" s="5"/>
      <c r="B268" s="12"/>
      <c r="C268" s="5"/>
      <c r="D268" s="20">
        <v>613900</v>
      </c>
      <c r="E268" s="33" t="s">
        <v>71</v>
      </c>
      <c r="F268" s="8">
        <v>1000</v>
      </c>
    </row>
    <row r="269" spans="1:6" ht="12.75">
      <c r="A269" s="5"/>
      <c r="B269" s="5"/>
      <c r="C269" s="5"/>
      <c r="D269" s="4">
        <v>613000</v>
      </c>
      <c r="E269" s="3" t="s">
        <v>80</v>
      </c>
      <c r="F269" s="9">
        <f>SUM(F265:F268)</f>
        <v>7100</v>
      </c>
    </row>
    <row r="270" spans="1:6" ht="12.75">
      <c r="A270" s="5"/>
      <c r="B270" s="5"/>
      <c r="C270" s="5"/>
      <c r="D270" s="20">
        <v>614200</v>
      </c>
      <c r="E270" s="39" t="s">
        <v>108</v>
      </c>
      <c r="F270" s="96">
        <v>5000</v>
      </c>
    </row>
    <row r="271" spans="1:6" ht="12.75">
      <c r="A271" s="5"/>
      <c r="B271" s="12"/>
      <c r="C271" s="5"/>
      <c r="D271" s="20">
        <v>614200</v>
      </c>
      <c r="E271" s="39" t="s">
        <v>251</v>
      </c>
      <c r="F271" s="96">
        <v>10000</v>
      </c>
    </row>
    <row r="272" spans="1:6" ht="12.75">
      <c r="A272" s="5"/>
      <c r="B272" s="12"/>
      <c r="C272" s="5"/>
      <c r="D272" s="20">
        <v>614200</v>
      </c>
      <c r="E272" s="39" t="s">
        <v>252</v>
      </c>
      <c r="F272" s="96">
        <v>40000</v>
      </c>
    </row>
    <row r="273" spans="1:6" ht="12.75">
      <c r="A273" s="5"/>
      <c r="B273" s="12"/>
      <c r="C273" s="5"/>
      <c r="D273" s="4">
        <v>614200</v>
      </c>
      <c r="E273" s="3" t="s">
        <v>104</v>
      </c>
      <c r="F273" s="97">
        <f>SUM(F270+F271+F272)</f>
        <v>55000</v>
      </c>
    </row>
    <row r="274" spans="1:6" ht="12.75">
      <c r="A274" s="5"/>
      <c r="B274" s="12"/>
      <c r="C274" s="5"/>
      <c r="D274" s="5"/>
      <c r="E274" s="5"/>
      <c r="F274" s="5"/>
    </row>
    <row r="275" spans="1:6" ht="12.75">
      <c r="A275" s="5"/>
      <c r="B275" s="12"/>
      <c r="C275" s="10"/>
      <c r="D275" s="5"/>
      <c r="E275" s="3" t="s">
        <v>68</v>
      </c>
      <c r="F275" s="4">
        <v>6</v>
      </c>
    </row>
    <row r="276" spans="1:6" ht="12.75">
      <c r="A276" s="5"/>
      <c r="B276" s="12"/>
      <c r="C276" s="5"/>
      <c r="D276" s="5"/>
      <c r="E276" s="5"/>
      <c r="F276" s="5"/>
    </row>
    <row r="277" spans="1:6" ht="12.75">
      <c r="A277" s="5"/>
      <c r="B277" s="5"/>
      <c r="C277" s="5"/>
      <c r="D277" s="3" t="s">
        <v>43</v>
      </c>
      <c r="E277" s="3"/>
      <c r="F277" s="9">
        <f>F262+F263+F269+F273</f>
        <v>204200</v>
      </c>
    </row>
    <row r="278" spans="1:6" ht="12.75">
      <c r="A278" s="5"/>
      <c r="B278" s="3"/>
      <c r="C278" s="3"/>
      <c r="D278" s="3"/>
      <c r="E278" s="27" t="s">
        <v>44</v>
      </c>
      <c r="F278" s="28"/>
    </row>
    <row r="279" spans="1:6" ht="12.75">
      <c r="A279" s="5"/>
      <c r="B279" s="3" t="s">
        <v>45</v>
      </c>
      <c r="C279" s="3"/>
      <c r="D279" s="3"/>
      <c r="E279" s="3"/>
      <c r="F279" s="9">
        <f>F277</f>
        <v>204200</v>
      </c>
    </row>
    <row r="280" spans="1:7" ht="12.75">
      <c r="A280" s="5"/>
      <c r="B280" s="5"/>
      <c r="C280" s="5"/>
      <c r="D280" s="5"/>
      <c r="E280" s="5"/>
      <c r="F280" s="5"/>
      <c r="G280" s="42"/>
    </row>
    <row r="281" spans="1:6" ht="13.5" thickBot="1">
      <c r="A281" s="5"/>
      <c r="B281" s="5"/>
      <c r="C281" s="5"/>
      <c r="D281" s="5"/>
      <c r="E281" s="32" t="s">
        <v>253</v>
      </c>
      <c r="F281" s="98">
        <v>35000</v>
      </c>
    </row>
    <row r="282" spans="1:6" ht="13.5" thickBot="1">
      <c r="A282" s="5"/>
      <c r="B282" s="29" t="s">
        <v>46</v>
      </c>
      <c r="C282" s="30"/>
      <c r="D282" s="30"/>
      <c r="E282" s="29"/>
      <c r="F282" s="99">
        <f>SUM(F35+F100+F132+F175+F215+F242+F279+F281)</f>
        <v>7090000</v>
      </c>
    </row>
    <row r="283" spans="1:6" ht="12.75">
      <c r="A283" s="21"/>
      <c r="B283" s="36"/>
      <c r="C283" s="36"/>
      <c r="D283" s="36"/>
      <c r="E283" s="36"/>
      <c r="F283" s="35"/>
    </row>
    <row r="284" spans="1:6" ht="12.75">
      <c r="A284" s="21"/>
      <c r="B284" s="36"/>
      <c r="C284" s="36"/>
      <c r="D284" s="36"/>
      <c r="E284" s="36"/>
      <c r="F284" s="35"/>
    </row>
    <row r="285" spans="1:8" ht="12.75">
      <c r="A285" s="102"/>
      <c r="B285" s="102"/>
      <c r="C285" s="102"/>
      <c r="D285" s="102"/>
      <c r="E285" s="21"/>
      <c r="F285" s="21"/>
      <c r="H285" s="46"/>
    </row>
    <row r="286" spans="1:6" ht="12.75">
      <c r="A286" s="103"/>
      <c r="B286" s="103"/>
      <c r="C286" s="103"/>
      <c r="D286" s="103"/>
      <c r="E286" s="103"/>
      <c r="F286" s="103"/>
    </row>
    <row r="287" spans="1:6" ht="12.75">
      <c r="A287" s="57"/>
      <c r="B287" s="57"/>
      <c r="C287" s="57"/>
      <c r="D287" s="57"/>
      <c r="E287" s="57"/>
      <c r="F287" s="57"/>
    </row>
    <row r="288" spans="1:6" ht="12.75" customHeight="1">
      <c r="A288" s="58"/>
      <c r="B288" s="101"/>
      <c r="C288" s="101"/>
      <c r="D288" s="101"/>
      <c r="E288" s="21"/>
      <c r="F288" s="59"/>
    </row>
    <row r="289" spans="1:6" ht="14.25" customHeight="1">
      <c r="A289" s="53"/>
      <c r="B289" s="101"/>
      <c r="C289" s="101"/>
      <c r="D289" s="101"/>
      <c r="E289" s="21"/>
      <c r="F289" s="56"/>
    </row>
    <row r="290" ht="12.75">
      <c r="A290" s="21"/>
    </row>
    <row r="291" ht="12.75">
      <c r="A291" s="21"/>
    </row>
    <row r="311" spans="1:6" ht="12.75">
      <c r="A311" s="21"/>
      <c r="B311" s="21"/>
      <c r="C311" s="21"/>
      <c r="D311" s="21"/>
      <c r="E311" s="21"/>
      <c r="F311" s="21"/>
    </row>
    <row r="312" spans="1:6" ht="15">
      <c r="A312" s="21"/>
      <c r="B312" s="49"/>
      <c r="C312" s="21"/>
      <c r="D312" s="49"/>
      <c r="E312" s="50"/>
      <c r="F312" s="21"/>
    </row>
    <row r="313" spans="1:6" ht="12.75">
      <c r="A313" s="21"/>
      <c r="B313" s="21"/>
      <c r="C313" s="21"/>
      <c r="D313" s="21"/>
      <c r="E313" s="21"/>
      <c r="F313" s="21"/>
    </row>
    <row r="314" spans="1:6" ht="12.75">
      <c r="A314" s="21"/>
      <c r="B314" s="21"/>
      <c r="C314" s="21"/>
      <c r="D314" s="21"/>
      <c r="E314" s="21"/>
      <c r="F314" s="21"/>
    </row>
    <row r="315" spans="1:6" ht="12.75">
      <c r="A315" s="47"/>
      <c r="B315" s="21"/>
      <c r="C315" s="21"/>
      <c r="D315" s="21"/>
      <c r="E315" s="51"/>
      <c r="F315" s="51"/>
    </row>
    <row r="316" spans="1:6" ht="15">
      <c r="A316" s="21"/>
      <c r="B316" s="49"/>
      <c r="C316" s="49"/>
      <c r="D316" s="49"/>
      <c r="E316" s="49"/>
      <c r="F316" s="21"/>
    </row>
    <row r="317" spans="1:6" ht="15">
      <c r="A317" s="21"/>
      <c r="B317" s="49"/>
      <c r="C317" s="49"/>
      <c r="D317" s="49"/>
      <c r="E317" s="47"/>
      <c r="F317" s="21"/>
    </row>
    <row r="318" spans="1:6" ht="12.75">
      <c r="A318" s="21"/>
      <c r="B318" s="21"/>
      <c r="C318" s="21"/>
      <c r="D318" s="21"/>
      <c r="E318" s="47"/>
      <c r="F318" s="21"/>
    </row>
    <row r="319" spans="1:6" ht="12.75">
      <c r="A319" s="21"/>
      <c r="B319" s="21"/>
      <c r="C319" s="21"/>
      <c r="D319" s="21"/>
      <c r="E319" s="47"/>
      <c r="F319" s="21"/>
    </row>
    <row r="320" spans="1:6" ht="12.75">
      <c r="A320" s="21"/>
      <c r="B320" s="21"/>
      <c r="C320" s="21"/>
      <c r="D320" s="21"/>
      <c r="E320" s="47"/>
      <c r="F320" s="21"/>
    </row>
    <row r="321" spans="1:6" ht="12.75">
      <c r="A321" s="21"/>
      <c r="B321" s="21"/>
      <c r="C321" s="21"/>
      <c r="D321" s="21"/>
      <c r="E321" s="47"/>
      <c r="F321" s="21"/>
    </row>
    <row r="322" spans="1:6" ht="12.75">
      <c r="A322" s="21"/>
      <c r="B322" s="21"/>
      <c r="C322" s="21"/>
      <c r="D322" s="21"/>
      <c r="E322" s="47"/>
      <c r="F322" s="21"/>
    </row>
    <row r="323" spans="1:6" ht="12.75">
      <c r="A323" s="21"/>
      <c r="B323" s="21"/>
      <c r="C323" s="21"/>
      <c r="D323" s="21"/>
      <c r="E323" s="47"/>
      <c r="F323" s="21"/>
    </row>
    <row r="324" spans="1:6" ht="12.75">
      <c r="A324" s="21"/>
      <c r="B324" s="21"/>
      <c r="C324" s="21"/>
      <c r="D324" s="21"/>
      <c r="E324" s="47"/>
      <c r="F324" s="21"/>
    </row>
    <row r="325" spans="1:6" ht="12.75">
      <c r="A325" s="21"/>
      <c r="B325" s="21"/>
      <c r="C325" s="21"/>
      <c r="D325" s="21"/>
      <c r="E325" s="47"/>
      <c r="F325" s="21"/>
    </row>
    <row r="326" spans="1:6" ht="12.75">
      <c r="A326" s="21"/>
      <c r="B326" s="21"/>
      <c r="C326" s="21"/>
      <c r="D326" s="21"/>
      <c r="E326" s="47"/>
      <c r="F326" s="21"/>
    </row>
    <row r="327" spans="5:6" ht="12.75">
      <c r="E327" s="47"/>
      <c r="F327" s="21"/>
    </row>
    <row r="328" spans="5:6" ht="12.75">
      <c r="E328" s="101"/>
      <c r="F328" s="102"/>
    </row>
    <row r="329" spans="5:6" ht="12.75">
      <c r="E329" s="101"/>
      <c r="F329" s="102"/>
    </row>
  </sheetData>
  <sheetProtection/>
  <mergeCells count="6">
    <mergeCell ref="E328:E329"/>
    <mergeCell ref="F328:F329"/>
    <mergeCell ref="A285:D285"/>
    <mergeCell ref="B289:D289"/>
    <mergeCell ref="A286:F286"/>
    <mergeCell ref="B288:D28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L37"/>
  <sheetViews>
    <sheetView zoomScalePageLayoutView="0" workbookViewId="0" topLeftCell="A1">
      <selection activeCell="N12" sqref="N12:N13"/>
    </sheetView>
  </sheetViews>
  <sheetFormatPr defaultColWidth="9.140625" defaultRowHeight="12.75"/>
  <sheetData>
    <row r="3" ht="15">
      <c r="B3" s="60"/>
    </row>
    <row r="4" spans="2:12" ht="12.7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2:12" ht="12.7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2:12" ht="15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ht="12.75">
      <c r="B7" s="108"/>
      <c r="C7" s="105"/>
      <c r="D7" s="105"/>
      <c r="E7" s="106"/>
      <c r="F7" s="105"/>
      <c r="G7" s="106"/>
      <c r="H7" s="105"/>
      <c r="I7" s="106"/>
      <c r="J7" s="105"/>
      <c r="K7" s="107"/>
      <c r="L7" s="108"/>
    </row>
    <row r="8" spans="2:12" ht="12.75">
      <c r="B8" s="108"/>
      <c r="C8" s="105"/>
      <c r="D8" s="105"/>
      <c r="E8" s="106"/>
      <c r="F8" s="105"/>
      <c r="G8" s="106"/>
      <c r="H8" s="105"/>
      <c r="I8" s="106"/>
      <c r="J8" s="105"/>
      <c r="K8" s="106"/>
      <c r="L8" s="105"/>
    </row>
    <row r="9" spans="2:12" ht="12.75">
      <c r="B9" s="108"/>
      <c r="C9" s="105"/>
      <c r="D9" s="105"/>
      <c r="E9" s="106"/>
      <c r="F9" s="105"/>
      <c r="G9" s="106"/>
      <c r="H9" s="105"/>
      <c r="I9" s="106"/>
      <c r="J9" s="105"/>
      <c r="K9" s="107"/>
      <c r="L9" s="108"/>
    </row>
    <row r="10" spans="2:12" ht="12.75">
      <c r="B10" s="108"/>
      <c r="C10" s="105"/>
      <c r="D10" s="105"/>
      <c r="E10" s="106"/>
      <c r="F10" s="105"/>
      <c r="G10" s="106"/>
      <c r="H10" s="105"/>
      <c r="I10" s="106"/>
      <c r="J10" s="105"/>
      <c r="K10" s="107"/>
      <c r="L10" s="108"/>
    </row>
    <row r="11" spans="2:12" ht="12.75">
      <c r="B11" s="108"/>
      <c r="C11" s="105"/>
      <c r="D11" s="105"/>
      <c r="E11" s="106"/>
      <c r="F11" s="105"/>
      <c r="G11" s="107"/>
      <c r="H11" s="108"/>
      <c r="I11" s="106"/>
      <c r="J11" s="105"/>
      <c r="K11" s="107"/>
      <c r="L11" s="108"/>
    </row>
    <row r="12" spans="2:12" ht="12.75">
      <c r="B12" s="108"/>
      <c r="C12" s="105"/>
      <c r="D12" s="105"/>
      <c r="E12" s="106"/>
      <c r="F12" s="105"/>
      <c r="G12" s="107"/>
      <c r="H12" s="108"/>
      <c r="I12" s="106"/>
      <c r="J12" s="105"/>
      <c r="K12" s="107"/>
      <c r="L12" s="108"/>
    </row>
    <row r="13" spans="2:12" ht="12.75">
      <c r="B13" s="108"/>
      <c r="C13" s="105"/>
      <c r="D13" s="105"/>
      <c r="E13" s="106"/>
      <c r="F13" s="105"/>
      <c r="G13" s="107"/>
      <c r="H13" s="108"/>
      <c r="I13" s="106"/>
      <c r="J13" s="105"/>
      <c r="K13" s="107"/>
      <c r="L13" s="108"/>
    </row>
    <row r="14" spans="2:12" ht="12.75">
      <c r="B14" s="104"/>
      <c r="C14" s="105"/>
      <c r="D14" s="105"/>
      <c r="E14" s="106"/>
      <c r="F14" s="105"/>
      <c r="G14" s="106"/>
      <c r="H14" s="105"/>
      <c r="I14" s="106"/>
      <c r="J14" s="105"/>
      <c r="K14" s="106"/>
      <c r="L14" s="105"/>
    </row>
    <row r="37" ht="12.75">
      <c r="F37" t="s">
        <v>110</v>
      </c>
    </row>
  </sheetData>
  <sheetProtection/>
  <mergeCells count="45">
    <mergeCell ref="B6:D6"/>
    <mergeCell ref="B7:D7"/>
    <mergeCell ref="B8:D8"/>
    <mergeCell ref="B9:D9"/>
    <mergeCell ref="B10:D10"/>
    <mergeCell ref="B11:D11"/>
    <mergeCell ref="B12:D12"/>
    <mergeCell ref="B13:D13"/>
    <mergeCell ref="E6:F6"/>
    <mergeCell ref="G6:H6"/>
    <mergeCell ref="I6:J6"/>
    <mergeCell ref="K6:L6"/>
    <mergeCell ref="E7:F7"/>
    <mergeCell ref="E8:F8"/>
    <mergeCell ref="E9:F9"/>
    <mergeCell ref="E10:F10"/>
    <mergeCell ref="E11:F11"/>
    <mergeCell ref="E12:F12"/>
    <mergeCell ref="E13:F13"/>
    <mergeCell ref="G7:H7"/>
    <mergeCell ref="G8:H8"/>
    <mergeCell ref="G9:H9"/>
    <mergeCell ref="G10:H10"/>
    <mergeCell ref="G11:H11"/>
    <mergeCell ref="G12:H12"/>
    <mergeCell ref="G13:H13"/>
    <mergeCell ref="I7:J7"/>
    <mergeCell ref="I8:J8"/>
    <mergeCell ref="I9:J9"/>
    <mergeCell ref="I10:J10"/>
    <mergeCell ref="I11:J11"/>
    <mergeCell ref="I12:J12"/>
    <mergeCell ref="K7:L7"/>
    <mergeCell ref="K8:L8"/>
    <mergeCell ref="K9:L9"/>
    <mergeCell ref="K10:L10"/>
    <mergeCell ref="K11:L11"/>
    <mergeCell ref="K12:L12"/>
    <mergeCell ref="B14:D14"/>
    <mergeCell ref="E14:F14"/>
    <mergeCell ref="G14:H14"/>
    <mergeCell ref="I14:J14"/>
    <mergeCell ref="K14:L14"/>
    <mergeCell ref="I13:J13"/>
    <mergeCell ref="K13:L13"/>
  </mergeCells>
  <printOptions headings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Opcina3</dc:creator>
  <cp:keywords/>
  <dc:description/>
  <cp:lastModifiedBy>Korisnik</cp:lastModifiedBy>
  <cp:lastPrinted>2022-02-14T07:14:14Z</cp:lastPrinted>
  <dcterms:created xsi:type="dcterms:W3CDTF">1996-10-14T23:33:28Z</dcterms:created>
  <dcterms:modified xsi:type="dcterms:W3CDTF">2022-03-02T10:53:31Z</dcterms:modified>
  <cp:category/>
  <cp:version/>
  <cp:contentType/>
  <cp:contentStatus/>
</cp:coreProperties>
</file>