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00" activeTab="3"/>
  </bookViews>
  <sheets>
    <sheet name="II" sheetId="1" r:id="rId1"/>
    <sheet name="I" sheetId="2" r:id="rId2"/>
    <sheet name="III" sheetId="3" r:id="rId3"/>
    <sheet name="IV" sheetId="4" r:id="rId4"/>
    <sheet name="List1" sheetId="5" state="hidden" r:id="rId5"/>
  </sheets>
  <definedNames/>
  <calcPr fullCalcOnLoad="1"/>
</workbook>
</file>

<file path=xl/sharedStrings.xml><?xml version="1.0" encoding="utf-8"?>
<sst xmlns="http://schemas.openxmlformats.org/spreadsheetml/2006/main" count="647" uniqueCount="375">
  <si>
    <t>URED NAČELNIKA I PREDSJEDNIKA OPĆINSKOG VIJEĆA</t>
  </si>
  <si>
    <t xml:space="preserve"> Glava</t>
  </si>
  <si>
    <t>Potroš.</t>
  </si>
  <si>
    <t xml:space="preserve">Ekonom. </t>
  </si>
  <si>
    <t xml:space="preserve">    OPIS</t>
  </si>
  <si>
    <t xml:space="preserve">     kod</t>
  </si>
  <si>
    <t>Naknade vijećnicima</t>
  </si>
  <si>
    <t>Ukupno glava 1-Ured načelnika i predsjednika OV</t>
  </si>
  <si>
    <t>UKUPNO RAZDJEL  10</t>
  </si>
  <si>
    <t>Razdjel</t>
  </si>
  <si>
    <t>jedinica</t>
  </si>
  <si>
    <t>UKUPNO RAZDJEL  11</t>
  </si>
  <si>
    <t>SLUŽBA ZA LOKALNI I EKONOMSKI RAZVITAK/RAZVOJ, RASELJENE</t>
  </si>
  <si>
    <t xml:space="preserve">                             OSOBE/LICA I IZBJEGLICE</t>
  </si>
  <si>
    <t>Ukupno za glavu 3-Služba za lok. i ekon.razvoj.raselj.osobe i izbje.</t>
  </si>
  <si>
    <t>UKUPNO RAZDJEL  12</t>
  </si>
  <si>
    <t>Ukupno za glavu 4-Služba za pros.uređenje,urbaniz. i stan.poslove</t>
  </si>
  <si>
    <t>UKUPNO RAZDJEL  13</t>
  </si>
  <si>
    <t>Ukupno za glavu 5 -Služba za opću upravu,druš.djel. i branit.skrb</t>
  </si>
  <si>
    <t>UKUPNO RAZDJEL  14</t>
  </si>
  <si>
    <t xml:space="preserve">                 SLUŽBA ZA GEODETSKE I IMOVINSKO-PRAVNE POSLOVE</t>
  </si>
  <si>
    <t>Ukupno za glavu 6 -Služba za geodetske i imovinsko-pravne posl.</t>
  </si>
  <si>
    <t>UKUPNO RAZDJEL  15</t>
  </si>
  <si>
    <t>SLUŽBA ZA CIVILNU ZAŠTITU</t>
  </si>
  <si>
    <t>PLAN</t>
  </si>
  <si>
    <t>Ukupno za glavu 7-Služba za civilnu zaštitu</t>
  </si>
  <si>
    <t>UKUPNO RAZDJEL   16</t>
  </si>
  <si>
    <t>UKUPNO RAZDJEL 10-16</t>
  </si>
  <si>
    <t>Porez na dohodak</t>
  </si>
  <si>
    <t>Porez na imovinu</t>
  </si>
  <si>
    <t>Naknada za vatrogastvo</t>
  </si>
  <si>
    <t xml:space="preserve">UKUPAN BROJ UPOSLENIH /ZAPOSLENIH           </t>
  </si>
  <si>
    <t>Općinske upravne/administrativne pristojbe/takse</t>
  </si>
  <si>
    <t xml:space="preserve">Broj uposlenih/zaposlenih </t>
  </si>
  <si>
    <t>Broj uposlenih/zaposlenih</t>
  </si>
  <si>
    <t xml:space="preserve"> </t>
  </si>
  <si>
    <t>Komunalna naknada</t>
  </si>
  <si>
    <t>Prihodi od pružanja usluga građanima</t>
  </si>
  <si>
    <t>Rashodi za materijal i usluge</t>
  </si>
  <si>
    <t>Izdaci za komunalne usluge</t>
  </si>
  <si>
    <t>Izdaci za tekuće održavanje</t>
  </si>
  <si>
    <t>Izdaci za materijal</t>
  </si>
  <si>
    <t xml:space="preserve">SLUŽBA ZA FINANCIJE/FINANSIJE I RIZNICU/TREZOR </t>
  </si>
  <si>
    <t>Ukupno za glavu 2-Služba za financije/finansije  i riznicu7trezor</t>
  </si>
  <si>
    <t>Rashodi za prirodne i druge nesreće</t>
  </si>
  <si>
    <t>Prihodi od davanja prava na eksploataciju prirodnih resursa, patenata</t>
  </si>
  <si>
    <t>Prihodi od imovine</t>
  </si>
  <si>
    <t>Naknada za zauzimanje javnih površina</t>
  </si>
  <si>
    <t>Prihodi od općinskih administrativnih taksi/pristojbi</t>
  </si>
  <si>
    <t xml:space="preserve">Komunalne naknade i takse </t>
  </si>
  <si>
    <t>Vodne naknade</t>
  </si>
  <si>
    <t>Cestovne naknade</t>
  </si>
  <si>
    <t>Posebne naknade za zaštitu od prirodnih i drugih nesreća</t>
  </si>
  <si>
    <t>Prihodi od ind./neiz. poreza koji pripadaju Direkciji cesta</t>
  </si>
  <si>
    <t>Prihodi od ind./neiz. poreza koji pripadaju jedinicama lok. samouprave</t>
  </si>
  <si>
    <t>Tekući transferi vjerskim zajednicama</t>
  </si>
  <si>
    <t>Sredstva za subvencioniranje komunalnih usluga</t>
  </si>
  <si>
    <t>Broj uposlenih</t>
  </si>
  <si>
    <t>Prihodi na ime troškova pokretanja prinudne naplate</t>
  </si>
  <si>
    <t>Prihodi -uplate refundacije za bolovanje</t>
  </si>
  <si>
    <t>Ostale uplate</t>
  </si>
  <si>
    <t>Nabavka materijala, sitnog inventara i ostali administrativni</t>
  </si>
  <si>
    <t>Izdaci za zajedničku komunalnu potrošnju</t>
  </si>
  <si>
    <t>Izdaci osiguranja, bankovnih usluga i usluga platnog prometa</t>
  </si>
  <si>
    <t>Ugovorene i druge posebne usluge</t>
  </si>
  <si>
    <t>Tekući transferi mjesnim zajednicama</t>
  </si>
  <si>
    <t>Tekući transfer za kulturu</t>
  </si>
  <si>
    <t>Tekući transfer za izbore</t>
  </si>
  <si>
    <t>Ostali transferi pojedincima</t>
  </si>
  <si>
    <t>Tekući trans. neprofitnim org. - Gradska knjižnica</t>
  </si>
  <si>
    <t>Tekući trans. neprofitnim org. - Centar za socijalni rad</t>
  </si>
  <si>
    <t>Tekući trans. neprofitnim org. - Vatrogasno drušvo</t>
  </si>
  <si>
    <t>Tekući trans. neprofitnim org. - Centar za djecu Duga</t>
  </si>
  <si>
    <t>Tekući trans. neprofitnim org. - Regionalna ekonomska zajednica</t>
  </si>
  <si>
    <t>Tekući trans. neprofitnim org. - Vijeće mladih</t>
  </si>
  <si>
    <t>Tekući trans. neprofitnim org. - Crveni križ</t>
  </si>
  <si>
    <t>Tekući trans. neprofitnim org. - Radio postaja/stanica</t>
  </si>
  <si>
    <t>Tekući transfer za općinsko javno pravobranilaštvo Vitez</t>
  </si>
  <si>
    <t>Tekući transferi političkim partijama</t>
  </si>
  <si>
    <t>Tekući transferi udruženjima građana</t>
  </si>
  <si>
    <t>Subvencije javnim komunalnim preduzećima</t>
  </si>
  <si>
    <t>Transfer za posebne namjene - protuminske akcije</t>
  </si>
  <si>
    <t>Kapitalni transferi</t>
  </si>
  <si>
    <t xml:space="preserve"> UKUPNI RASHODI   I IZDACI   (I+II+III+IV)</t>
  </si>
  <si>
    <t>Izdaci za električnu energiju- javna rasvjeta</t>
  </si>
  <si>
    <t>Porezi na plaće (zaostale uplate poreza)</t>
  </si>
  <si>
    <t>Ostali porezi</t>
  </si>
  <si>
    <t>Nabavka opreme korisnicima</t>
  </si>
  <si>
    <t>Izdaci za kamate</t>
  </si>
  <si>
    <t>Rekonstrukcija i investiciono održavanje kanalizacione mreže</t>
  </si>
  <si>
    <t>Prihodi od ind./neiz. poreza na ime fin. auto cesta u FBiH</t>
  </si>
  <si>
    <t>Prihodi od indirektnih/neizravnih poreza</t>
  </si>
  <si>
    <t>Naknade po osnovi prirodnih pogodnost građenja - Renta</t>
  </si>
  <si>
    <t>Naknada za korištenje državnih šuma</t>
  </si>
  <si>
    <t>Neplanirane uplate - prihodi</t>
  </si>
  <si>
    <t>Javna rasvjeta po projektima</t>
  </si>
  <si>
    <t>Asfaltiranje po MZ</t>
  </si>
  <si>
    <t>Nabavka uredskog materijala-obrasci</t>
  </si>
  <si>
    <t>Izdaci za usluge goriva, maziva i registracije vozila</t>
  </si>
  <si>
    <t>Kapitalni izdaci</t>
  </si>
  <si>
    <t>Izdaci  za zimsko održavanje lokalnih puteva</t>
  </si>
  <si>
    <t>Naknada za dodijeljeno zemljište</t>
  </si>
  <si>
    <t>Izdaci za zimsko održavanje lokalnih puteva</t>
  </si>
  <si>
    <t>Drugi tekući rashodi</t>
  </si>
  <si>
    <t>Gradska knjižnica/biblioteka</t>
  </si>
  <si>
    <t>Vatrogasno društvo</t>
  </si>
  <si>
    <t>Vlada FBiH - princip solidarnosti</t>
  </si>
  <si>
    <t>Vlada FBiH - urbanistički projekat</t>
  </si>
  <si>
    <t>Vlada SBK - urbanistički plan središta Busovače</t>
  </si>
  <si>
    <t xml:space="preserve">Asfaltiranje po projektima  </t>
  </si>
  <si>
    <t>Nabavka službenih novina i literature</t>
  </si>
  <si>
    <t>Unajmljivanje prostora</t>
  </si>
  <si>
    <t>Izdaci  za tekuće održavanje lokalnih puteva</t>
  </si>
  <si>
    <t xml:space="preserve">Izdaci za održavanje ulične rasvjete </t>
  </si>
  <si>
    <t>Usluge medija i štampanja</t>
  </si>
  <si>
    <t>Doprinosi na teret poslodavca</t>
  </si>
  <si>
    <t xml:space="preserve"> I TEKUĆI RASHODI</t>
  </si>
  <si>
    <t>Bruto plaće</t>
  </si>
  <si>
    <t>Naknade troškova zaposlenih</t>
  </si>
  <si>
    <t>Tekući transfer za sport/šport</t>
  </si>
  <si>
    <t>Tekući tansfer za hitnu medicinsku pomoć i mrtvozorstvo</t>
  </si>
  <si>
    <t>Tekući transfer za socijalnu zaštitu (Centar za soc. rad)</t>
  </si>
  <si>
    <t>Transfer za posebne namjene- fin.žurnih/hitnih mjera</t>
  </si>
  <si>
    <t>Tekući trans. neprofitnim org. - Ud. građana Ježeva kućica</t>
  </si>
  <si>
    <t>Terkući transfer ostalim neprofitnim organizacijama</t>
  </si>
  <si>
    <t>JKP Komunalac doo Busovača</t>
  </si>
  <si>
    <t>JU Dom zdravlja Busovača</t>
  </si>
  <si>
    <t>Vatrogasno društvo Busovača</t>
  </si>
  <si>
    <t>Rekonstrukcija i investiciono održavanje cesta i mostova</t>
  </si>
  <si>
    <t>Rekonstrukcija na zemljištu, vanjska osvjetljenja i pločnici</t>
  </si>
  <si>
    <t>Izdaci za unajmljivanje prostora</t>
  </si>
  <si>
    <t>Usluge medija</t>
  </si>
  <si>
    <t>Udruženje građana Ježeva kućica</t>
  </si>
  <si>
    <t>Tekući transferi udrugama/udruženjima građana</t>
  </si>
  <si>
    <t>JU  Centar za socijalni rad</t>
  </si>
  <si>
    <t>JU Centar za socijalni rad</t>
  </si>
  <si>
    <t>Nabavka opreme za CZ</t>
  </si>
  <si>
    <t>Troškovi sitnog inventara</t>
  </si>
  <si>
    <t>Izdaci za održavanje javne rasvjete</t>
  </si>
  <si>
    <t>Izdaci za tekuće održavanje lokalnih puteva</t>
  </si>
  <si>
    <t>Tekući transferi ostalim neprofitnim organizacijama</t>
  </si>
  <si>
    <t>Transfer za posebne namjene - fin.hitnih/žurnih mjera</t>
  </si>
  <si>
    <t>Plaće i naknade</t>
  </si>
  <si>
    <t>Putni troškovi i troškovi dnevnica</t>
  </si>
  <si>
    <t>Ostale ugovorene usluge</t>
  </si>
  <si>
    <t>Naknada porodiljama</t>
  </si>
  <si>
    <t>Rekonstrukcija i investiciono održavanje kan. mreže</t>
  </si>
  <si>
    <t>Otplate stranim fin. institucijama</t>
  </si>
  <si>
    <t>Naknade troškovazaposlenih</t>
  </si>
  <si>
    <t>Izdaci za el. energiju -  javna rasvjeta</t>
  </si>
  <si>
    <t>Tekući transfer za Hitnu medicinsku pomoć</t>
  </si>
  <si>
    <t>Tekući transfer za mrtvozorstvo</t>
  </si>
  <si>
    <t>Tekući transfer nepr. Org. - Radio postaje/stanice</t>
  </si>
  <si>
    <t>Tekući transfer nep. org. - Centar za djecu Duga</t>
  </si>
  <si>
    <t>Tekući transfer nep.org. - Vijeće mladih</t>
  </si>
  <si>
    <t>Tekući transfer nep.org. - Regionalna ek. zajednica</t>
  </si>
  <si>
    <t>Tekući transferi nep.org. - vjerske zajednice</t>
  </si>
  <si>
    <t>Izdaci  za električnu energiju</t>
  </si>
  <si>
    <t>Bruto plaća</t>
  </si>
  <si>
    <t>Transfer za posebne namjene -  protuminske akcije</t>
  </si>
  <si>
    <t>Tekuća rezerva/pričuva</t>
  </si>
  <si>
    <t xml:space="preserve">Interventna sredstva </t>
  </si>
  <si>
    <t xml:space="preserve">Izdaci za komunalne usluge </t>
  </si>
  <si>
    <t>9</t>
  </si>
  <si>
    <t>Izdaci za rad komisije/povjerenstva</t>
  </si>
  <si>
    <t>Naknada za rad komisije/povjerenstva</t>
  </si>
  <si>
    <t>Stručno osposobljavanje</t>
  </si>
  <si>
    <t>Min. prostornog ur. SBK- asf. MZ Ivančica - Brdo</t>
  </si>
  <si>
    <t>Min. prostornog ur. SBK- asf. MZ Ivančica - Ravan</t>
  </si>
  <si>
    <t>UKUPNI PRIHODI (I+II+III+IV)</t>
  </si>
  <si>
    <t>I OPĆI DIO</t>
  </si>
  <si>
    <t>kod</t>
  </si>
  <si>
    <t xml:space="preserve">PLAN </t>
  </si>
  <si>
    <t>2024.g.</t>
  </si>
  <si>
    <t>OPIS</t>
  </si>
  <si>
    <t>Funk.</t>
  </si>
  <si>
    <t>Ekonom.</t>
  </si>
  <si>
    <t>EKONOMSKOG KODA</t>
  </si>
  <si>
    <t>KLASIFIKACIJA</t>
  </si>
  <si>
    <t>PLAĆE I NAKNADE TROŠKOVA ZAPOSLENIH</t>
  </si>
  <si>
    <t>011</t>
  </si>
  <si>
    <t>Naknade za prevoz na posao i s posla</t>
  </si>
  <si>
    <t>Naknade za topli obrok</t>
  </si>
  <si>
    <t>Regres za godišnji odmor</t>
  </si>
  <si>
    <t>Otpremnina zbog prestanka radnog odnosa</t>
  </si>
  <si>
    <t>Pomoć u slučaju smrti i bolesti djelatnika/zaposlenog</t>
  </si>
  <si>
    <t>Posebne naknade zaposlenih</t>
  </si>
  <si>
    <t>01</t>
  </si>
  <si>
    <t>Izdaci za električnu energiju - zgrada Općine</t>
  </si>
  <si>
    <t>043</t>
  </si>
  <si>
    <t>046</t>
  </si>
  <si>
    <t>049</t>
  </si>
  <si>
    <t>Izdaci za komunikaciju</t>
  </si>
  <si>
    <t>Fondovski</t>
  </si>
  <si>
    <t xml:space="preserve">Izdaci za usluge goriva </t>
  </si>
  <si>
    <t>Izdaci za registraciju motornih vozila</t>
  </si>
  <si>
    <t>045</t>
  </si>
  <si>
    <t>Izdaci za tekuće održavanje zgrade Općine</t>
  </si>
  <si>
    <t>Materijal za održavanje po mjesnim zajednicama</t>
  </si>
  <si>
    <t>Materijal za popravku i održavanje vodovoda i kanal.</t>
  </si>
  <si>
    <t>Izdaci za održavanje službenih  motornih vozila</t>
  </si>
  <si>
    <t>041</t>
  </si>
  <si>
    <t>Usluge reprezentacije</t>
  </si>
  <si>
    <t>Usluge stručnog obrazovanja</t>
  </si>
  <si>
    <t>096</t>
  </si>
  <si>
    <t>Ugovor o djelu</t>
  </si>
  <si>
    <t>DOPRINOSI NA TERET POSLODAVCA</t>
  </si>
  <si>
    <t>RASHODI ZA MATERIJAL, SITAN IN. I USLUGE</t>
  </si>
  <si>
    <t>08</t>
  </si>
  <si>
    <t>TEKUĆI TRANSFERI</t>
  </si>
  <si>
    <t>084</t>
  </si>
  <si>
    <t>082</t>
  </si>
  <si>
    <t>081</t>
  </si>
  <si>
    <t>Tekući transfer -  stipendije</t>
  </si>
  <si>
    <t>101</t>
  </si>
  <si>
    <t>Tekući transfer porodiljama (Centar za soc. rad)</t>
  </si>
  <si>
    <t>105</t>
  </si>
  <si>
    <t>094</t>
  </si>
  <si>
    <t>091</t>
  </si>
  <si>
    <t>Refundacija poreza na dohodak kantonu/županiji</t>
  </si>
  <si>
    <t>Izvršenje sudskih presuda i rjršenja o izvršenju</t>
  </si>
  <si>
    <t>Izvršenje po Sporazumu - kanton/županija</t>
  </si>
  <si>
    <t>018</t>
  </si>
  <si>
    <t>Tekući transfer - obilježavanje Dana Općine</t>
  </si>
  <si>
    <t>KAPITALNI TRANSFERI</t>
  </si>
  <si>
    <t>062</t>
  </si>
  <si>
    <t>JU Centar za socijalni rad Busovača</t>
  </si>
  <si>
    <t>IZDACI ZA KAMATE</t>
  </si>
  <si>
    <t>Izdaci za kamate na kredit od strane fin. institucija</t>
  </si>
  <si>
    <t>II KAPITALNI IZDACI</t>
  </si>
  <si>
    <t>032</t>
  </si>
  <si>
    <t>Studije izvodljivosti, pr.pripreme i pro.- Urbanistički plan</t>
  </si>
  <si>
    <t>Studije izvodljivosti, projektne pripreme i projektiranja</t>
  </si>
  <si>
    <t>064</t>
  </si>
  <si>
    <t>063</t>
  </si>
  <si>
    <t>III TEKUĆA REZERVA/PRIČUVA</t>
  </si>
  <si>
    <t>IV  IZDACI ZA OTPLATE DUGOVA</t>
  </si>
  <si>
    <t>Otplata  stranim pozajmljivačima</t>
  </si>
  <si>
    <t xml:space="preserve"> BUDŽET/PRORAČUN OPĆINE BUSOVAČA ZA   2024.g.</t>
  </si>
  <si>
    <t>Ukupni prihodi</t>
  </si>
  <si>
    <t>UKUPNI PRIHODI</t>
  </si>
  <si>
    <t>Prihodi od poreza</t>
  </si>
  <si>
    <t>Neporezni prihodi</t>
  </si>
  <si>
    <t>Tekući transferi</t>
  </si>
  <si>
    <t>UKUPNI RASHODI</t>
  </si>
  <si>
    <t>Tekući rashodi</t>
  </si>
  <si>
    <t>Tekući  transferi</t>
  </si>
  <si>
    <t xml:space="preserve">Kapitalni transferi </t>
  </si>
  <si>
    <t>Tekuća rezerva</t>
  </si>
  <si>
    <t>RAČUN PRIHODA I RASHODA</t>
  </si>
  <si>
    <t xml:space="preserve">RAČUN KAPITALNIH PRIMITAKA I IZDATAKA </t>
  </si>
  <si>
    <t>II NETO NABAVKA ST.SREDSTAVA</t>
  </si>
  <si>
    <t>RAČUN FINANSIRANJA/FINANCIRANJA</t>
  </si>
  <si>
    <t>Primici od prodaje stalnih sredstava</t>
  </si>
  <si>
    <t>Izdaci za nabavku stalnih sredstava</t>
  </si>
  <si>
    <t>Primici od fin. imovine i zaduživanja</t>
  </si>
  <si>
    <t>Izdaci za otplatu dugova</t>
  </si>
  <si>
    <t>III   UKUPAN SUFICIT/DEFICIT  I + II</t>
  </si>
  <si>
    <t>IV   NETO FINANCIRANJE</t>
  </si>
  <si>
    <t xml:space="preserve">  V    UKUPAN FIN. REZULTAT III+IV</t>
  </si>
  <si>
    <t>UKUPNI PRIHODI I PRIMICI</t>
  </si>
  <si>
    <t>UKUPNI RASHODI I IZDACI</t>
  </si>
  <si>
    <t>I    TEKUĆI BILANS/BILANCA</t>
  </si>
  <si>
    <t>066</t>
  </si>
  <si>
    <t>016</t>
  </si>
  <si>
    <t>076</t>
  </si>
  <si>
    <t>104</t>
  </si>
  <si>
    <t>051</t>
  </si>
  <si>
    <t>052</t>
  </si>
  <si>
    <t>Ekonomski</t>
  </si>
  <si>
    <t>I    PRIHODI OD POREZA</t>
  </si>
  <si>
    <t xml:space="preserve">Porez na dobit građana </t>
  </si>
  <si>
    <t>Porez na dobit pojedinaca i preduzeća (zaostale uplate poreza)</t>
  </si>
  <si>
    <t>Stalni porez na imovinu</t>
  </si>
  <si>
    <t>Porez na nasljeđe i darove</t>
  </si>
  <si>
    <t>Porez na finansijske i kapitalne transakcije</t>
  </si>
  <si>
    <t>Domaći porezi na dobra i usluge (zaostale uplate poreza)</t>
  </si>
  <si>
    <t>II    NEPOREZNI PRIHODI</t>
  </si>
  <si>
    <t>Prihodi od poduzetničkih aktivnosti i imovine</t>
  </si>
  <si>
    <t>Kantonalna komunalna pristojba/taksa</t>
  </si>
  <si>
    <t>Ostale budžetske/proračunske naknade i takse/pristojbe</t>
  </si>
  <si>
    <t>Naknada za korištenje podataka premjera i katastra</t>
  </si>
  <si>
    <t xml:space="preserve">Prihodi od pružanja javnih  usluga </t>
  </si>
  <si>
    <t>Vlastiti javni prihodi od ostalih aktivnosti</t>
  </si>
  <si>
    <t xml:space="preserve"> Novčane kazne</t>
  </si>
  <si>
    <t>III    TEKUĆI TRANSFERI</t>
  </si>
  <si>
    <t>IV     KAPITALNI TANSFERI</t>
  </si>
  <si>
    <t>Nabavka ostalih pomoćnih građevina</t>
  </si>
  <si>
    <t>Naknade i takse/pristojbe po Federalnim zakonima i propisima</t>
  </si>
  <si>
    <t>2024.</t>
  </si>
  <si>
    <t>Ugovori o djelu</t>
  </si>
  <si>
    <t>Tekući transfer za socijalnu zaštitu (Centar za soc.rad)</t>
  </si>
  <si>
    <t xml:space="preserve">Tekući transferi </t>
  </si>
  <si>
    <t>Tekući transfer - obilježavanje Dana općine</t>
  </si>
  <si>
    <t>Nabavka materijala, sitnog inventara i ostali adm.troškovi</t>
  </si>
  <si>
    <t>Nabavka uredskog mat., sitnog inventara …</t>
  </si>
  <si>
    <t>Izdaci osiguranja, bankovnih usluga i usluga pl. prometa</t>
  </si>
  <si>
    <t>Općinski javni pravobranilac</t>
  </si>
  <si>
    <t>Izvršenje sudskih presuda i rješenja io izvršenju</t>
  </si>
  <si>
    <t>Izvršenje po Sporazumu  - kanton/županija</t>
  </si>
  <si>
    <t>Studije izvodljivosti, pr. pripreme i proj.- Urbanistički plan</t>
  </si>
  <si>
    <t>Izdaci za otplate dugova</t>
  </si>
  <si>
    <t>Materijal za popravku vodovoda i kanalizacije</t>
  </si>
  <si>
    <t>Materijal za održavanje   po mjesnim zajednicama</t>
  </si>
  <si>
    <t>Izdaci za stipendiranje</t>
  </si>
  <si>
    <t>Izdaci za  uredski materijal i sitan inventar</t>
  </si>
  <si>
    <t>Tekući transfer nep.org. -  Crveni križ</t>
  </si>
  <si>
    <t>Nabavka ostalih pomoćnih građevina - drvarnice</t>
  </si>
  <si>
    <t xml:space="preserve">Rekonstrukcija zgrada </t>
  </si>
  <si>
    <t>Min. prostornog ur… SBK -asfaltiranje MZ Hrasno</t>
  </si>
  <si>
    <t>Min. prostornog ur… SBK -asfaltiranje MZ Bare</t>
  </si>
  <si>
    <t xml:space="preserve">Min. prostornog ur… SBK -asfaltiranje MZ Kaćuni </t>
  </si>
  <si>
    <t>Min. prostornog ur… SBK -asfaltiranje MZ Bukovci</t>
  </si>
  <si>
    <t>Min. prostornog ur… SBK -asfaltiranje MZ Lugovi, Dolac</t>
  </si>
  <si>
    <t>Fond za zaštitu okoliša SBK - izg. sep. jame MZ Busovača</t>
  </si>
  <si>
    <t xml:space="preserve">Vodovodna infrastruktura </t>
  </si>
  <si>
    <t>Kanalizaciona infrastruktura</t>
  </si>
  <si>
    <t>Posebne naknade za zaš. od pr. i drugih nesreća(prenesena sredstva)</t>
  </si>
  <si>
    <t>Regulacija riječnog korita</t>
  </si>
  <si>
    <t>PLAN 2024.</t>
  </si>
  <si>
    <t>OPIS EKONOMSKOG KODA</t>
  </si>
  <si>
    <t>Min.polj. vod. i  šumarstva SBK - Rezervoar MZ Hrasno</t>
  </si>
  <si>
    <t>Min.polj. vod. i  šumarstva SBK - Sekundarna mreža MZ Ivančica</t>
  </si>
  <si>
    <t>Min.polj. vod. i šumarstva SBK - Rezervoar Pridolci</t>
  </si>
  <si>
    <t>Fed. ministarstvo prostornog uređenja - Regulacija riječnog korita</t>
  </si>
  <si>
    <t>Vlada SBK - Regulacija riječnog korita</t>
  </si>
  <si>
    <t xml:space="preserve">Min. privrede SBK - Industrijska zona, plato Mediapana </t>
  </si>
  <si>
    <t>Min. prostornog uređenja.. SBK - Potporni zid MZ Solakovići</t>
  </si>
  <si>
    <t>Min. prostornog uređenja SBK - Betoniranje puta MZ Buselji</t>
  </si>
  <si>
    <t>Min.prostornog uređenja SBK - Sanacija kapele Smreke</t>
  </si>
  <si>
    <t>Min.prostornog uređenja SBK - Obalni stubovi MZ Ivančica</t>
  </si>
  <si>
    <t>Fond za zaštitu okoliša SBK - Vod. mreža  MZ Kaćuni - Vladića vrh</t>
  </si>
  <si>
    <t>Fond za zaštitu okoliša SBK - Sanacija odvodnih kanala Pridolci</t>
  </si>
  <si>
    <t>Federalno min. okoliša i turizma -Saniranje deponije, Mediapan</t>
  </si>
  <si>
    <t>Nabavka građevina - potporni zidovi</t>
  </si>
  <si>
    <t>Sanacija štete od prirodnih i drugih nesreća</t>
  </si>
  <si>
    <t>Min.fin. SBK - Vodzaštitni nasip i pristupni put Lašva</t>
  </si>
  <si>
    <t>NAKNADE TROŠKOVA ZAPOSLENIH</t>
  </si>
  <si>
    <t>BRUTO PLAĆE</t>
  </si>
  <si>
    <t>SLUŽBA ZA OPĆU/OPŠTU UPRAVU,DRUŠTVENE DJELATNOSTI I BRANITELJSKU/INVALIDSKU ZAŠTITU/SKRB</t>
  </si>
  <si>
    <t>Izdaci na nabavku uglja i plin</t>
  </si>
  <si>
    <t>Izdaci za energiju</t>
  </si>
  <si>
    <t>Izdaci za održavanje službenih motornih vozila</t>
  </si>
  <si>
    <t>Rekonstrukcija zgrada</t>
  </si>
  <si>
    <t>Min.polj.vod. i šumarstva SBK - Izgradnja mosta na Ivančici</t>
  </si>
  <si>
    <t>Min.polj.vod. i šumarstva SBK - Sanacija odvodnih kanala</t>
  </si>
  <si>
    <t>Putni troškovi  i troškovi dnevnica</t>
  </si>
  <si>
    <t>Izdaci za centralno grijanje i plin</t>
  </si>
  <si>
    <t>ŠPD "Srednjobosanske šume" - put Lugovi, Hozanovići</t>
  </si>
  <si>
    <t>Direkcija za ceste  - asfaltiranje MZ Kaćuni - Hadrovci</t>
  </si>
  <si>
    <t>Vlada FBiH - rek. lokalnog puta Kaćuni - Lugovi - Visoko</t>
  </si>
  <si>
    <t>Vlada FBiH - izgradnja dionice puta Busovačke staje</t>
  </si>
  <si>
    <t>Vlada FBiH - Rekonstrukcija vodovodne mreže u Busovači</t>
  </si>
  <si>
    <t>Ulaganja u tuđa stalna sredstva, vodovod</t>
  </si>
  <si>
    <t>SLUŽBA ZA PROSTORNO UREĐENJE, URBANIZAM I STANBENE POSLOVE</t>
  </si>
  <si>
    <t xml:space="preserve">PLAN  </t>
  </si>
  <si>
    <t>2/18</t>
  </si>
  <si>
    <t>3/18</t>
  </si>
  <si>
    <t>4/18</t>
  </si>
  <si>
    <t>5/18</t>
  </si>
  <si>
    <t>1/18</t>
  </si>
  <si>
    <t>6/18</t>
  </si>
  <si>
    <t>7/18</t>
  </si>
  <si>
    <t>8/18</t>
  </si>
  <si>
    <t>9/18</t>
  </si>
  <si>
    <t>10/18</t>
  </si>
  <si>
    <t>11/18</t>
  </si>
  <si>
    <t>12/18</t>
  </si>
  <si>
    <t>13/18</t>
  </si>
  <si>
    <t>14/18</t>
  </si>
  <si>
    <t>15/18</t>
  </si>
  <si>
    <t>16/18</t>
  </si>
  <si>
    <t>17/18</t>
  </si>
  <si>
    <t>18/18</t>
  </si>
  <si>
    <t>III</t>
  </si>
</sst>
</file>

<file path=xl/styles.xml><?xml version="1.0" encoding="utf-8"?>
<styleSheet xmlns="http://schemas.openxmlformats.org/spreadsheetml/2006/main">
  <numFmts count="5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_-* #,##0\ _k_n_-;\-* #,##0\ _k_n_-;_-* &quot;-&quot;\ _k_n_-;_-@_-"/>
    <numFmt numFmtId="173" formatCode="_-* #,##0.00\ _k_n_-;\-* #,##0.00\ _k_n_-;_-* &quot;-&quot;??\ _k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\ _k_n_-;\-* #,##0\ _k_n_-;_-* &quot;-&quot;??\ _k_n_-;_-@_-"/>
    <numFmt numFmtId="183" formatCode="0.0"/>
    <numFmt numFmtId="184" formatCode="_-* #,##0.0\ _k_n_-;\-* #,##0.0\ _k_n_-;_-* &quot;-&quot;??\ _k_n_-;_-@_-"/>
    <numFmt numFmtId="185" formatCode="0.000"/>
    <numFmt numFmtId="186" formatCode="_-* #,##0.000\ _k_n_-;\-* #,##0.000\ _k_n_-;_-* &quot;-&quot;??\ _k_n_-;_-@_-"/>
    <numFmt numFmtId="187" formatCode="_-* #,##0.0000\ _k_n_-;\-* #,##0.0000\ _k_n_-;_-* &quot;-&quot;??\ _k_n_-;_-@_-"/>
    <numFmt numFmtId="188" formatCode="_-* #,##0.00000\ _k_n_-;\-* #,##0.00000\ _k_n_-;_-* &quot;-&quot;??\ _k_n_-;_-@_-"/>
    <numFmt numFmtId="189" formatCode="_-* #,##0.000000\ _k_n_-;\-* #,##0.000000\ _k_n_-;_-* &quot;-&quot;??\ _k_n_-;_-@_-"/>
    <numFmt numFmtId="190" formatCode="_-* #,##0.0000000\ _k_n_-;\-* #,##0.0000000\ _k_n_-;_-* &quot;-&quot;??\ _k_n_-;_-@_-"/>
    <numFmt numFmtId="191" formatCode="00000"/>
    <numFmt numFmtId="192" formatCode="&quot;Da&quot;;&quot;Da&quot;;&quot;Ne&quot;"/>
    <numFmt numFmtId="193" formatCode="&quot;Istinito&quot;;&quot;Istinito&quot;;&quot;Neistinito&quot;"/>
    <numFmt numFmtId="194" formatCode="&quot;Uključeno&quot;;&quot;Uključeno&quot;;&quot;Isključeno&quot;"/>
    <numFmt numFmtId="195" formatCode="[$€-2]\ #,##0.00_);[Red]\([$€-2]\ #,##0.00\)"/>
    <numFmt numFmtId="196" formatCode="#,##0.00\ &quot;KM&quot;"/>
    <numFmt numFmtId="197" formatCode="[$-141A]d\.\ mmmm\ yyyy"/>
    <numFmt numFmtId="198" formatCode="0.00_ ;[Red]\-0.00\ "/>
    <numFmt numFmtId="199" formatCode="#,##0.00_ ;\-#,##0.00\ "/>
    <numFmt numFmtId="200" formatCode="#,##0.00_ ;[Red]\-#,##0.00\ "/>
    <numFmt numFmtId="201" formatCode="0.00;[Red]0.00"/>
    <numFmt numFmtId="202" formatCode="#,##0.00;[Red]#,##0.00"/>
    <numFmt numFmtId="203" formatCode="#,##0_ ;\-#,##0\ "/>
    <numFmt numFmtId="204" formatCode="&quot;True&quot;;&quot;True&quot;;&quot;False&quot;"/>
    <numFmt numFmtId="205" formatCode="[$¥€-2]\ #,##0.00_);[Red]\([$€-2]\ #,##0.00\)"/>
    <numFmt numFmtId="206" formatCode="[$-41A]d\.\ mmmm\ yyyy\."/>
    <numFmt numFmtId="207" formatCode="#,##0.00\ &quot;kn&quot;"/>
    <numFmt numFmtId="208" formatCode="0_ ;\-0\ "/>
    <numFmt numFmtId="209" formatCode="0.000000000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173" fontId="0" fillId="0" borderId="0" applyFon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10" xfId="52" applyBorder="1">
      <alignment/>
      <protection/>
    </xf>
    <xf numFmtId="0" fontId="0" fillId="0" borderId="11" xfId="52" applyBorder="1">
      <alignment/>
      <protection/>
    </xf>
    <xf numFmtId="0" fontId="0" fillId="0" borderId="0" xfId="52" applyBorder="1">
      <alignment/>
      <protection/>
    </xf>
    <xf numFmtId="0" fontId="0" fillId="0" borderId="0" xfId="52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49" fontId="0" fillId="0" borderId="0" xfId="52" applyNumberFormat="1">
      <alignment/>
      <protection/>
    </xf>
    <xf numFmtId="173" fontId="3" fillId="0" borderId="0" xfId="34" applyFont="1" applyBorder="1" applyAlignment="1">
      <alignment/>
    </xf>
    <xf numFmtId="0" fontId="3" fillId="0" borderId="0" xfId="52" applyFont="1" applyBorder="1">
      <alignment/>
      <protection/>
    </xf>
    <xf numFmtId="0" fontId="0" fillId="0" borderId="0" xfId="52" applyFont="1" applyBorder="1">
      <alignment/>
      <protection/>
    </xf>
    <xf numFmtId="0" fontId="0" fillId="0" borderId="0" xfId="52" applyFont="1">
      <alignment/>
      <protection/>
    </xf>
    <xf numFmtId="173" fontId="0" fillId="0" borderId="0" xfId="52" applyNumberFormat="1">
      <alignment/>
      <protection/>
    </xf>
    <xf numFmtId="0" fontId="3" fillId="0" borderId="0" xfId="52" applyFont="1">
      <alignment/>
      <protection/>
    </xf>
    <xf numFmtId="171" fontId="0" fillId="0" borderId="0" xfId="52" applyNumberFormat="1">
      <alignment/>
      <protection/>
    </xf>
    <xf numFmtId="0" fontId="0" fillId="0" borderId="0" xfId="52" applyFont="1" applyBorder="1">
      <alignment/>
      <protection/>
    </xf>
    <xf numFmtId="0" fontId="5" fillId="0" borderId="0" xfId="52" applyFont="1" applyBorder="1">
      <alignment/>
      <protection/>
    </xf>
    <xf numFmtId="0" fontId="4" fillId="0" borderId="0" xfId="52" applyFont="1" applyBorder="1">
      <alignment/>
      <protection/>
    </xf>
    <xf numFmtId="0" fontId="3" fillId="0" borderId="0" xfId="52" applyFont="1" applyBorder="1" applyAlignment="1">
      <alignment horizontal="center"/>
      <protection/>
    </xf>
    <xf numFmtId="173" fontId="0" fillId="0" borderId="0" xfId="34" applyBorder="1" applyAlignment="1">
      <alignment horizontal="center"/>
    </xf>
    <xf numFmtId="0" fontId="0" fillId="0" borderId="0" xfId="52" applyBorder="1" applyAlignment="1">
      <alignment/>
      <protection/>
    </xf>
    <xf numFmtId="0" fontId="3" fillId="0" borderId="0" xfId="52" applyFont="1" applyBorder="1">
      <alignment/>
      <protection/>
    </xf>
    <xf numFmtId="0" fontId="0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/>
      <protection/>
    </xf>
    <xf numFmtId="0" fontId="0" fillId="0" borderId="0" xfId="52" applyAlignment="1">
      <alignment horizontal="center"/>
      <protection/>
    </xf>
    <xf numFmtId="0" fontId="0" fillId="0" borderId="0" xfId="52" applyAlignment="1">
      <alignment horizontal="right"/>
      <protection/>
    </xf>
    <xf numFmtId="173" fontId="3" fillId="0" borderId="0" xfId="34" applyFont="1" applyBorder="1" applyAlignment="1">
      <alignment horizontal="center"/>
    </xf>
    <xf numFmtId="173" fontId="0" fillId="0" borderId="0" xfId="34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52" applyFont="1" applyBorder="1" applyAlignment="1">
      <alignment horizontal="center"/>
      <protection/>
    </xf>
    <xf numFmtId="4" fontId="0" fillId="0" borderId="0" xfId="52" applyNumberFormat="1">
      <alignment/>
      <protection/>
    </xf>
    <xf numFmtId="49" fontId="0" fillId="0" borderId="0" xfId="52" applyNumberFormat="1" applyFont="1" applyBorder="1" applyAlignment="1">
      <alignment horizontal="center"/>
      <protection/>
    </xf>
    <xf numFmtId="0" fontId="0" fillId="0" borderId="0" xfId="52" applyFont="1" applyBorder="1" applyAlignment="1">
      <alignment horizontal="center"/>
      <protection/>
    </xf>
    <xf numFmtId="173" fontId="0" fillId="0" borderId="0" xfId="52" applyNumberFormat="1" applyBorder="1">
      <alignment/>
      <protection/>
    </xf>
    <xf numFmtId="173" fontId="0" fillId="0" borderId="0" xfId="52" applyNumberFormat="1" applyBorder="1" applyAlignment="1">
      <alignment horizontal="left"/>
      <protection/>
    </xf>
    <xf numFmtId="173" fontId="3" fillId="0" borderId="0" xfId="52" applyNumberFormat="1" applyFont="1" applyBorder="1">
      <alignment/>
      <protection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173" fontId="3" fillId="0" borderId="0" xfId="34" applyFont="1" applyBorder="1" applyAlignment="1">
      <alignment horizontal="center"/>
    </xf>
    <xf numFmtId="173" fontId="0" fillId="0" borderId="0" xfId="52" applyNumberFormat="1" applyBorder="1" applyAlignment="1">
      <alignment horizontal="right"/>
      <protection/>
    </xf>
    <xf numFmtId="173" fontId="0" fillId="0" borderId="0" xfId="52" applyNumberFormat="1" applyFont="1" applyBorder="1">
      <alignment/>
      <protection/>
    </xf>
    <xf numFmtId="173" fontId="0" fillId="0" borderId="0" xfId="52" applyNumberFormat="1" applyFont="1" applyBorder="1" applyAlignment="1">
      <alignment horizontal="right"/>
      <protection/>
    </xf>
    <xf numFmtId="0" fontId="8" fillId="0" borderId="14" xfId="0" applyFont="1" applyBorder="1" applyAlignment="1">
      <alignment/>
    </xf>
    <xf numFmtId="0" fontId="0" fillId="0" borderId="0" xfId="0" applyFont="1" applyAlignment="1">
      <alignment/>
    </xf>
    <xf numFmtId="0" fontId="8" fillId="0" borderId="10" xfId="52" applyFont="1" applyBorder="1">
      <alignment/>
      <protection/>
    </xf>
    <xf numFmtId="0" fontId="6" fillId="0" borderId="10" xfId="52" applyFont="1" applyBorder="1">
      <alignment/>
      <protection/>
    </xf>
    <xf numFmtId="49" fontId="6" fillId="0" borderId="0" xfId="52" applyNumberFormat="1" applyFont="1" applyBorder="1" applyAlignment="1">
      <alignment horizontal="center"/>
      <protection/>
    </xf>
    <xf numFmtId="0" fontId="6" fillId="0" borderId="10" xfId="52" applyFont="1" applyBorder="1" applyAlignment="1">
      <alignment vertical="center"/>
      <protection/>
    </xf>
    <xf numFmtId="0" fontId="8" fillId="0" borderId="10" xfId="52" applyFont="1" applyBorder="1" applyAlignment="1">
      <alignment vertical="center"/>
      <protection/>
    </xf>
    <xf numFmtId="0" fontId="8" fillId="0" borderId="15" xfId="52" applyFont="1" applyBorder="1" applyAlignment="1">
      <alignment horizontal="center"/>
      <protection/>
    </xf>
    <xf numFmtId="0" fontId="11" fillId="0" borderId="16" xfId="52" applyFont="1" applyBorder="1">
      <alignment/>
      <protection/>
    </xf>
    <xf numFmtId="0" fontId="11" fillId="0" borderId="17" xfId="52" applyFont="1" applyBorder="1" applyAlignment="1">
      <alignment horizontal="center"/>
      <protection/>
    </xf>
    <xf numFmtId="0" fontId="12" fillId="0" borderId="18" xfId="52" applyFont="1" applyBorder="1" applyAlignment="1">
      <alignment horizontal="center"/>
      <protection/>
    </xf>
    <xf numFmtId="0" fontId="9" fillId="0" borderId="17" xfId="52" applyFont="1" applyBorder="1" applyAlignment="1">
      <alignment horizontal="center"/>
      <protection/>
    </xf>
    <xf numFmtId="0" fontId="11" fillId="0" borderId="19" xfId="52" applyFont="1" applyBorder="1" applyAlignment="1">
      <alignment horizontal="center"/>
      <protection/>
    </xf>
    <xf numFmtId="0" fontId="11" fillId="0" borderId="20" xfId="52" applyFont="1" applyBorder="1" applyAlignment="1">
      <alignment horizontal="center"/>
      <protection/>
    </xf>
    <xf numFmtId="0" fontId="12" fillId="0" borderId="21" xfId="52" applyFont="1" applyBorder="1" applyAlignment="1">
      <alignment horizontal="center"/>
      <protection/>
    </xf>
    <xf numFmtId="0" fontId="9" fillId="0" borderId="20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8" fillId="0" borderId="22" xfId="52" applyFont="1" applyBorder="1" applyAlignment="1">
      <alignment horizontal="center"/>
      <protection/>
    </xf>
    <xf numFmtId="0" fontId="12" fillId="0" borderId="15" xfId="52" applyFont="1" applyBorder="1" applyAlignment="1">
      <alignment horizontal="center"/>
      <protection/>
    </xf>
    <xf numFmtId="0" fontId="8" fillId="0" borderId="13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8" fillId="0" borderId="11" xfId="52" applyFont="1" applyBorder="1">
      <alignment/>
      <protection/>
    </xf>
    <xf numFmtId="0" fontId="6" fillId="0" borderId="12" xfId="52" applyFont="1" applyBorder="1">
      <alignment/>
      <protection/>
    </xf>
    <xf numFmtId="0" fontId="6" fillId="0" borderId="11" xfId="52" applyFont="1" applyBorder="1">
      <alignment/>
      <protection/>
    </xf>
    <xf numFmtId="0" fontId="12" fillId="0" borderId="0" xfId="52" applyFont="1">
      <alignment/>
      <protection/>
    </xf>
    <xf numFmtId="0" fontId="12" fillId="0" borderId="0" xfId="52" applyFont="1" applyBorder="1">
      <alignment/>
      <protection/>
    </xf>
    <xf numFmtId="0" fontId="8" fillId="0" borderId="2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49" fontId="8" fillId="0" borderId="15" xfId="52" applyNumberFormat="1" applyFont="1" applyBorder="1" applyAlignment="1">
      <alignment horizontal="center"/>
      <protection/>
    </xf>
    <xf numFmtId="0" fontId="6" fillId="0" borderId="0" xfId="52" applyFont="1" applyBorder="1">
      <alignment/>
      <protection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2" fillId="0" borderId="23" xfId="52" applyFont="1" applyBorder="1" applyAlignment="1">
      <alignment horizontal="center"/>
      <protection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0" xfId="52" applyFont="1">
      <alignment/>
      <protection/>
    </xf>
    <xf numFmtId="0" fontId="8" fillId="0" borderId="17" xfId="52" applyFont="1" applyBorder="1" applyAlignment="1">
      <alignment horizontal="center"/>
      <protection/>
    </xf>
    <xf numFmtId="0" fontId="8" fillId="0" borderId="18" xfId="52" applyFont="1" applyBorder="1" applyAlignment="1">
      <alignment horizontal="center"/>
      <protection/>
    </xf>
    <xf numFmtId="0" fontId="8" fillId="0" borderId="17" xfId="52" applyFont="1" applyBorder="1" applyAlignment="1">
      <alignment/>
      <protection/>
    </xf>
    <xf numFmtId="0" fontId="8" fillId="0" borderId="20" xfId="52" applyFont="1" applyBorder="1" applyAlignment="1">
      <alignment horizontal="center"/>
      <protection/>
    </xf>
    <xf numFmtId="0" fontId="8" fillId="0" borderId="20" xfId="52" applyFont="1" applyBorder="1" applyAlignment="1">
      <alignment/>
      <protection/>
    </xf>
    <xf numFmtId="0" fontId="8" fillId="0" borderId="0" xfId="52" applyFont="1" applyBorder="1" applyAlignment="1">
      <alignment/>
      <protection/>
    </xf>
    <xf numFmtId="0" fontId="8" fillId="0" borderId="19" xfId="52" applyFont="1" applyBorder="1" applyAlignment="1">
      <alignment horizontal="center"/>
      <protection/>
    </xf>
    <xf numFmtId="0" fontId="8" fillId="0" borderId="21" xfId="52" applyFont="1" applyBorder="1" applyAlignment="1">
      <alignment horizontal="center"/>
      <protection/>
    </xf>
    <xf numFmtId="0" fontId="8" fillId="0" borderId="24" xfId="52" applyFont="1" applyBorder="1" applyAlignment="1">
      <alignment horizontal="center"/>
      <protection/>
    </xf>
    <xf numFmtId="0" fontId="8" fillId="0" borderId="23" xfId="52" applyFont="1" applyBorder="1" applyAlignment="1">
      <alignment horizontal="center"/>
      <protection/>
    </xf>
    <xf numFmtId="0" fontId="6" fillId="0" borderId="13" xfId="52" applyFont="1" applyBorder="1" applyAlignment="1">
      <alignment horizontal="center"/>
      <protection/>
    </xf>
    <xf numFmtId="0" fontId="6" fillId="0" borderId="26" xfId="52" applyFont="1" applyBorder="1" applyAlignment="1">
      <alignment horizontal="center"/>
      <protection/>
    </xf>
    <xf numFmtId="0" fontId="6" fillId="0" borderId="13" xfId="52" applyFont="1" applyBorder="1">
      <alignment/>
      <protection/>
    </xf>
    <xf numFmtId="0" fontId="6" fillId="0" borderId="10" xfId="52" applyFont="1" applyBorder="1" applyAlignment="1">
      <alignment horizontal="center"/>
      <protection/>
    </xf>
    <xf numFmtId="173" fontId="6" fillId="0" borderId="10" xfId="52" applyNumberFormat="1" applyFont="1" applyBorder="1">
      <alignment/>
      <protection/>
    </xf>
    <xf numFmtId="173" fontId="8" fillId="0" borderId="10" xfId="34" applyFont="1" applyBorder="1" applyAlignment="1">
      <alignment/>
    </xf>
    <xf numFmtId="173" fontId="8" fillId="0" borderId="0" xfId="34" applyFont="1" applyBorder="1" applyAlignment="1">
      <alignment/>
    </xf>
    <xf numFmtId="49" fontId="6" fillId="0" borderId="0" xfId="34" applyNumberFormat="1" applyFont="1" applyBorder="1" applyAlignment="1">
      <alignment/>
    </xf>
    <xf numFmtId="0" fontId="6" fillId="0" borderId="12" xfId="52" applyFont="1" applyBorder="1" applyAlignment="1">
      <alignment horizontal="center"/>
      <protection/>
    </xf>
    <xf numFmtId="49" fontId="8" fillId="0" borderId="10" xfId="34" applyNumberFormat="1" applyFont="1" applyBorder="1" applyAlignment="1">
      <alignment horizontal="center"/>
    </xf>
    <xf numFmtId="0" fontId="6" fillId="0" borderId="0" xfId="52" applyFont="1" applyBorder="1" applyAlignment="1">
      <alignment horizontal="center"/>
      <protection/>
    </xf>
    <xf numFmtId="0" fontId="12" fillId="0" borderId="0" xfId="52" applyFont="1" applyBorder="1" applyAlignment="1">
      <alignment horizontal="center"/>
      <protection/>
    </xf>
    <xf numFmtId="0" fontId="6" fillId="0" borderId="11" xfId="52" applyFont="1" applyBorder="1" applyAlignment="1">
      <alignment horizontal="center"/>
      <protection/>
    </xf>
    <xf numFmtId="0" fontId="6" fillId="0" borderId="27" xfId="52" applyFont="1" applyBorder="1">
      <alignment/>
      <protection/>
    </xf>
    <xf numFmtId="0" fontId="8" fillId="0" borderId="10" xfId="52" applyFont="1" applyFill="1" applyBorder="1" applyAlignment="1">
      <alignment horizontal="center"/>
      <protection/>
    </xf>
    <xf numFmtId="0" fontId="8" fillId="0" borderId="28" xfId="52" applyFont="1" applyBorder="1">
      <alignment/>
      <protection/>
    </xf>
    <xf numFmtId="0" fontId="8" fillId="0" borderId="29" xfId="52" applyFont="1" applyBorder="1">
      <alignment/>
      <protection/>
    </xf>
    <xf numFmtId="4" fontId="6" fillId="0" borderId="10" xfId="52" applyNumberFormat="1" applyFont="1" applyBorder="1" applyAlignment="1">
      <alignment horizontal="center"/>
      <protection/>
    </xf>
    <xf numFmtId="4" fontId="8" fillId="0" borderId="10" xfId="52" applyNumberFormat="1" applyFont="1" applyBorder="1" applyAlignment="1">
      <alignment horizontal="center"/>
      <protection/>
    </xf>
    <xf numFmtId="199" fontId="6" fillId="0" borderId="10" xfId="34" applyNumberFormat="1" applyFont="1" applyBorder="1" applyAlignment="1">
      <alignment horizontal="center"/>
    </xf>
    <xf numFmtId="49" fontId="6" fillId="0" borderId="0" xfId="34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13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right"/>
    </xf>
    <xf numFmtId="49" fontId="8" fillId="0" borderId="1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10" fillId="0" borderId="0" xfId="52" applyFont="1" applyAlignment="1">
      <alignment horizontal="center"/>
      <protection/>
    </xf>
    <xf numFmtId="0" fontId="9" fillId="0" borderId="0" xfId="52" applyFont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0" fontId="8" fillId="0" borderId="11" xfId="52" applyFont="1" applyBorder="1" applyAlignment="1">
      <alignment horizontal="center"/>
      <protection/>
    </xf>
    <xf numFmtId="173" fontId="8" fillId="0" borderId="0" xfId="34" applyNumberFormat="1" applyFont="1" applyBorder="1" applyAlignment="1">
      <alignment horizontal="center"/>
    </xf>
    <xf numFmtId="173" fontId="8" fillId="0" borderId="0" xfId="34" applyNumberFormat="1" applyFont="1" applyBorder="1" applyAlignment="1">
      <alignment/>
    </xf>
    <xf numFmtId="173" fontId="6" fillId="0" borderId="0" xfId="52" applyNumberFormat="1" applyFont="1">
      <alignment/>
      <protection/>
    </xf>
    <xf numFmtId="173" fontId="6" fillId="0" borderId="0" xfId="34" applyNumberFormat="1" applyFont="1" applyBorder="1" applyAlignment="1">
      <alignment horizontal="center"/>
    </xf>
    <xf numFmtId="0" fontId="6" fillId="0" borderId="15" xfId="52" applyFont="1" applyBorder="1">
      <alignment/>
      <protection/>
    </xf>
    <xf numFmtId="0" fontId="6" fillId="0" borderId="23" xfId="52" applyFont="1" applyBorder="1" applyAlignment="1">
      <alignment horizontal="center"/>
      <protection/>
    </xf>
    <xf numFmtId="0" fontId="8" fillId="0" borderId="26" xfId="52" applyFont="1" applyBorder="1" applyAlignment="1">
      <alignment horizontal="center"/>
      <protection/>
    </xf>
    <xf numFmtId="0" fontId="14" fillId="0" borderId="0" xfId="52" applyFont="1" applyBorder="1">
      <alignment/>
      <protection/>
    </xf>
    <xf numFmtId="173" fontId="12" fillId="0" borderId="0" xfId="34" applyFont="1" applyBorder="1" applyAlignment="1">
      <alignment horizontal="center"/>
    </xf>
    <xf numFmtId="173" fontId="8" fillId="0" borderId="0" xfId="34" applyFont="1" applyBorder="1" applyAlignment="1">
      <alignment horizontal="center"/>
    </xf>
    <xf numFmtId="173" fontId="6" fillId="0" borderId="0" xfId="34" applyFont="1" applyBorder="1" applyAlignment="1">
      <alignment horizontal="center"/>
    </xf>
    <xf numFmtId="0" fontId="0" fillId="0" borderId="0" xfId="52" applyAlignment="1">
      <alignment horizontal="left" indent="2"/>
      <protection/>
    </xf>
    <xf numFmtId="4" fontId="8" fillId="0" borderId="13" xfId="0" applyNumberFormat="1" applyFont="1" applyBorder="1" applyAlignment="1">
      <alignment/>
    </xf>
    <xf numFmtId="199" fontId="12" fillId="0" borderId="15" xfId="34" applyNumberFormat="1" applyFont="1" applyBorder="1" applyAlignment="1">
      <alignment horizontal="center"/>
    </xf>
    <xf numFmtId="199" fontId="8" fillId="0" borderId="15" xfId="34" applyNumberFormat="1" applyFont="1" applyBorder="1" applyAlignment="1">
      <alignment horizontal="center" vertical="center"/>
    </xf>
    <xf numFmtId="199" fontId="8" fillId="0" borderId="10" xfId="34" applyNumberFormat="1" applyFont="1" applyBorder="1" applyAlignment="1">
      <alignment horizontal="center" vertical="center"/>
    </xf>
    <xf numFmtId="199" fontId="6" fillId="0" borderId="10" xfId="34" applyNumberFormat="1" applyFont="1" applyBorder="1" applyAlignment="1">
      <alignment horizontal="center" vertical="center"/>
    </xf>
    <xf numFmtId="199" fontId="8" fillId="0" borderId="13" xfId="34" applyNumberFormat="1" applyFont="1" applyBorder="1" applyAlignment="1">
      <alignment horizontal="center"/>
    </xf>
    <xf numFmtId="199" fontId="8" fillId="0" borderId="10" xfId="34" applyNumberFormat="1" applyFont="1" applyBorder="1" applyAlignment="1">
      <alignment horizontal="center"/>
    </xf>
    <xf numFmtId="4" fontId="8" fillId="0" borderId="13" xfId="34" applyNumberFormat="1" applyFont="1" applyBorder="1" applyAlignment="1">
      <alignment horizontal="center"/>
    </xf>
    <xf numFmtId="4" fontId="6" fillId="0" borderId="10" xfId="34" applyNumberFormat="1" applyFont="1" applyBorder="1" applyAlignment="1">
      <alignment horizontal="center"/>
    </xf>
    <xf numFmtId="4" fontId="6" fillId="0" borderId="13" xfId="34" applyNumberFormat="1" applyFont="1" applyBorder="1" applyAlignment="1">
      <alignment horizontal="center"/>
    </xf>
    <xf numFmtId="0" fontId="10" fillId="0" borderId="0" xfId="52" applyFont="1" applyAlignment="1">
      <alignment/>
      <protection/>
    </xf>
    <xf numFmtId="49" fontId="6" fillId="0" borderId="0" xfId="52" applyNumberFormat="1" applyFont="1">
      <alignment/>
      <protection/>
    </xf>
    <xf numFmtId="0" fontId="8" fillId="0" borderId="16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1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0" fontId="8" fillId="0" borderId="30" xfId="0" applyFont="1" applyBorder="1" applyAlignment="1">
      <alignment/>
    </xf>
    <xf numFmtId="4" fontId="8" fillId="0" borderId="15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/>
    </xf>
    <xf numFmtId="0" fontId="0" fillId="0" borderId="0" xfId="0" applyAlignment="1">
      <alignment/>
    </xf>
    <xf numFmtId="199" fontId="3" fillId="0" borderId="10" xfId="34" applyNumberFormat="1" applyFont="1" applyBorder="1" applyAlignment="1">
      <alignment horizontal="center"/>
    </xf>
    <xf numFmtId="4" fontId="8" fillId="0" borderId="10" xfId="34" applyNumberFormat="1" applyFont="1" applyBorder="1" applyAlignment="1">
      <alignment horizontal="center"/>
    </xf>
    <xf numFmtId="4" fontId="3" fillId="0" borderId="10" xfId="34" applyNumberFormat="1" applyFont="1" applyBorder="1" applyAlignment="1">
      <alignment horizontal="center"/>
    </xf>
    <xf numFmtId="4" fontId="6" fillId="0" borderId="10" xfId="52" applyNumberFormat="1" applyFont="1" applyBorder="1" applyAlignment="1">
      <alignment/>
      <protection/>
    </xf>
    <xf numFmtId="199" fontId="6" fillId="0" borderId="12" xfId="34" applyNumberFormat="1" applyFont="1" applyBorder="1" applyAlignment="1">
      <alignment horizontal="center"/>
    </xf>
    <xf numFmtId="199" fontId="8" fillId="0" borderId="10" xfId="52" applyNumberFormat="1" applyFont="1" applyBorder="1" applyAlignment="1">
      <alignment horizontal="center"/>
      <protection/>
    </xf>
    <xf numFmtId="4" fontId="6" fillId="0" borderId="12" xfId="34" applyNumberFormat="1" applyFont="1" applyBorder="1" applyAlignment="1">
      <alignment horizontal="center"/>
    </xf>
    <xf numFmtId="4" fontId="8" fillId="0" borderId="12" xfId="52" applyNumberFormat="1" applyFont="1" applyBorder="1" applyAlignment="1">
      <alignment horizontal="center"/>
      <protection/>
    </xf>
    <xf numFmtId="49" fontId="6" fillId="0" borderId="0" xfId="34" applyNumberFormat="1" applyFont="1" applyBorder="1" applyAlignment="1">
      <alignment horizontal="left"/>
    </xf>
    <xf numFmtId="49" fontId="8" fillId="0" borderId="13" xfId="52" applyNumberFormat="1" applyFont="1" applyBorder="1" applyAlignment="1">
      <alignment horizontal="center"/>
      <protection/>
    </xf>
    <xf numFmtId="0" fontId="8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4" fontId="8" fillId="0" borderId="24" xfId="0" applyNumberFormat="1" applyFont="1" applyBorder="1" applyAlignment="1">
      <alignment horizontal="center"/>
    </xf>
    <xf numFmtId="4" fontId="8" fillId="0" borderId="23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 horizontal="center"/>
    </xf>
    <xf numFmtId="4" fontId="6" fillId="0" borderId="33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4" fontId="8" fillId="0" borderId="13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center"/>
    </xf>
    <xf numFmtId="4" fontId="8" fillId="0" borderId="39" xfId="0" applyNumberFormat="1" applyFont="1" applyBorder="1" applyAlignment="1">
      <alignment horizontal="center"/>
    </xf>
    <xf numFmtId="4" fontId="8" fillId="0" borderId="40" xfId="0" applyNumberFormat="1" applyFont="1" applyBorder="1" applyAlignment="1">
      <alignment horizontal="center"/>
    </xf>
    <xf numFmtId="0" fontId="8" fillId="0" borderId="17" xfId="52" applyFont="1" applyBorder="1" applyAlignment="1">
      <alignment horizontal="center"/>
      <protection/>
    </xf>
    <xf numFmtId="0" fontId="8" fillId="0" borderId="20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6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0" fontId="0" fillId="0" borderId="0" xfId="52" applyFont="1" applyBorder="1" applyAlignment="1">
      <alignment horizontal="center"/>
      <protection/>
    </xf>
    <xf numFmtId="0" fontId="8" fillId="0" borderId="18" xfId="52" applyFont="1" applyBorder="1" applyAlignment="1">
      <alignment horizontal="center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_Izvršenje 09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_Izvršenje 09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0"/>
  <sheetViews>
    <sheetView workbookViewId="0" topLeftCell="A214">
      <selection activeCell="G156" sqref="G156"/>
    </sheetView>
  </sheetViews>
  <sheetFormatPr defaultColWidth="9.140625" defaultRowHeight="12.75"/>
  <cols>
    <col min="1" max="1" width="5.7109375" style="1" customWidth="1"/>
    <col min="2" max="2" width="8.8515625" style="1" customWidth="1"/>
    <col min="3" max="3" width="44.00390625" style="1" customWidth="1"/>
    <col min="4" max="4" width="44.28125" style="1" customWidth="1"/>
    <col min="5" max="6" width="15.57421875" style="1" bestFit="1" customWidth="1"/>
    <col min="7" max="7" width="14.8515625" style="1" bestFit="1" customWidth="1"/>
    <col min="8" max="16384" width="9.140625" style="1" customWidth="1"/>
  </cols>
  <sheetData>
    <row r="1" spans="1:4" ht="19.5" customHeight="1">
      <c r="A1" s="93"/>
      <c r="B1" s="165" t="s">
        <v>238</v>
      </c>
      <c r="C1" s="165"/>
      <c r="D1" s="93"/>
    </row>
    <row r="2" spans="1:4" ht="12" customHeight="1">
      <c r="A2" s="93"/>
      <c r="B2" s="139"/>
      <c r="C2" s="139"/>
      <c r="D2" s="93"/>
    </row>
    <row r="3" spans="1:4" ht="18.75" customHeight="1">
      <c r="A3" s="93"/>
      <c r="B3" s="139"/>
      <c r="C3" s="139" t="s">
        <v>170</v>
      </c>
      <c r="D3" s="93"/>
    </row>
    <row r="4" spans="1:4" ht="13.5" customHeight="1">
      <c r="A4" s="93"/>
      <c r="B4" s="140" t="s">
        <v>239</v>
      </c>
      <c r="C4" s="141"/>
      <c r="D4" s="80"/>
    </row>
    <row r="5" spans="1:4" ht="13.5" thickBot="1">
      <c r="A5" s="93"/>
      <c r="B5" s="93"/>
      <c r="C5" s="93"/>
      <c r="D5" s="93"/>
    </row>
    <row r="6" spans="1:7" ht="15" customHeight="1">
      <c r="A6" s="57" t="s">
        <v>193</v>
      </c>
      <c r="B6" s="58" t="s">
        <v>269</v>
      </c>
      <c r="C6" s="59" t="s">
        <v>174</v>
      </c>
      <c r="D6" s="60" t="s">
        <v>24</v>
      </c>
      <c r="E6" s="12"/>
      <c r="G6" s="154"/>
    </row>
    <row r="7" spans="1:4" ht="14.25" customHeight="1" thickBot="1">
      <c r="A7" s="61" t="s">
        <v>171</v>
      </c>
      <c r="B7" s="62" t="s">
        <v>171</v>
      </c>
      <c r="C7" s="63" t="s">
        <v>177</v>
      </c>
      <c r="D7" s="64" t="s">
        <v>173</v>
      </c>
    </row>
    <row r="8" spans="1:4" ht="13.5" customHeight="1" thickBot="1">
      <c r="A8" s="56">
        <v>1</v>
      </c>
      <c r="B8" s="65">
        <v>2</v>
      </c>
      <c r="C8" s="66">
        <v>3</v>
      </c>
      <c r="D8" s="94">
        <v>4</v>
      </c>
    </row>
    <row r="9" spans="1:4" ht="18.75" customHeight="1" thickBot="1">
      <c r="A9" s="147"/>
      <c r="B9" s="88">
        <v>700000</v>
      </c>
      <c r="C9" s="67" t="s">
        <v>169</v>
      </c>
      <c r="D9" s="156">
        <f>SUM(D10+D39+D79+D116)</f>
        <v>8600000</v>
      </c>
    </row>
    <row r="10" spans="1:5" ht="15" thickBot="1">
      <c r="A10" s="147"/>
      <c r="B10" s="88">
        <v>710000</v>
      </c>
      <c r="C10" s="56" t="s">
        <v>270</v>
      </c>
      <c r="D10" s="157">
        <f>SUM(D11+D14+D16+D21+D23+D26+D31)</f>
        <v>4705900</v>
      </c>
      <c r="E10" s="12"/>
    </row>
    <row r="11" spans="1:4" ht="12.75">
      <c r="A11" s="106"/>
      <c r="B11" s="142">
        <v>711000</v>
      </c>
      <c r="C11" s="51" t="s">
        <v>272</v>
      </c>
      <c r="D11" s="158">
        <f>SUM(D12)</f>
        <v>2000</v>
      </c>
    </row>
    <row r="12" spans="1:4" ht="12.75">
      <c r="A12" s="52"/>
      <c r="B12" s="116">
        <v>711110</v>
      </c>
      <c r="C12" s="52" t="s">
        <v>271</v>
      </c>
      <c r="D12" s="159">
        <v>2000</v>
      </c>
    </row>
    <row r="13" spans="1:4" ht="12.75">
      <c r="A13" s="52"/>
      <c r="B13" s="116"/>
      <c r="C13" s="52"/>
      <c r="D13" s="159"/>
    </row>
    <row r="14" spans="1:4" ht="12.75">
      <c r="A14" s="52"/>
      <c r="B14" s="142">
        <v>713000</v>
      </c>
      <c r="C14" s="51" t="s">
        <v>85</v>
      </c>
      <c r="D14" s="158">
        <v>200</v>
      </c>
    </row>
    <row r="15" spans="1:4" ht="12.75">
      <c r="A15" s="52"/>
      <c r="B15" s="116"/>
      <c r="C15" s="52"/>
      <c r="D15" s="159"/>
    </row>
    <row r="16" spans="1:4" ht="12.75">
      <c r="A16" s="52"/>
      <c r="B16" s="142">
        <v>714000</v>
      </c>
      <c r="C16" s="51" t="s">
        <v>29</v>
      </c>
      <c r="D16" s="158">
        <f>SUM(D17+D18+D19)</f>
        <v>510000</v>
      </c>
    </row>
    <row r="17" spans="1:4" ht="12.75">
      <c r="A17" s="52"/>
      <c r="B17" s="116">
        <v>714110</v>
      </c>
      <c r="C17" s="52" t="s">
        <v>273</v>
      </c>
      <c r="D17" s="159">
        <v>150000</v>
      </c>
    </row>
    <row r="18" spans="1:5" ht="12.75">
      <c r="A18" s="52"/>
      <c r="B18" s="116">
        <v>714120</v>
      </c>
      <c r="C18" s="52" t="s">
        <v>274</v>
      </c>
      <c r="D18" s="159">
        <v>30000</v>
      </c>
      <c r="E18" s="12"/>
    </row>
    <row r="19" spans="1:4" ht="12.75">
      <c r="A19" s="52"/>
      <c r="B19" s="116">
        <v>714130</v>
      </c>
      <c r="C19" s="52" t="s">
        <v>275</v>
      </c>
      <c r="D19" s="159">
        <v>330000</v>
      </c>
    </row>
    <row r="20" spans="1:4" ht="12.75">
      <c r="A20" s="52"/>
      <c r="B20" s="116"/>
      <c r="C20" s="52"/>
      <c r="D20" s="159"/>
    </row>
    <row r="21" spans="1:4" ht="12.75">
      <c r="A21" s="52"/>
      <c r="B21" s="142">
        <v>715000</v>
      </c>
      <c r="C21" s="51" t="s">
        <v>276</v>
      </c>
      <c r="D21" s="158">
        <v>1500</v>
      </c>
    </row>
    <row r="22" spans="1:4" ht="12.75">
      <c r="A22" s="52"/>
      <c r="B22" s="116"/>
      <c r="C22" s="52"/>
      <c r="D22" s="159"/>
    </row>
    <row r="23" spans="1:4" ht="12.75">
      <c r="A23" s="52"/>
      <c r="B23" s="142">
        <v>716000</v>
      </c>
      <c r="C23" s="51" t="s">
        <v>28</v>
      </c>
      <c r="D23" s="158">
        <f>SUM(D24)</f>
        <v>1300000</v>
      </c>
    </row>
    <row r="24" spans="1:4" ht="12.75">
      <c r="A24" s="52"/>
      <c r="B24" s="116">
        <v>716100</v>
      </c>
      <c r="C24" s="52" t="s">
        <v>28</v>
      </c>
      <c r="D24" s="159">
        <v>1300000</v>
      </c>
    </row>
    <row r="25" spans="1:4" ht="12.75">
      <c r="A25" s="52"/>
      <c r="B25" s="116"/>
      <c r="C25" s="52"/>
      <c r="D25" s="159"/>
    </row>
    <row r="26" spans="1:5" ht="12.75">
      <c r="A26" s="52"/>
      <c r="B26" s="142">
        <v>717000</v>
      </c>
      <c r="C26" s="51" t="s">
        <v>91</v>
      </c>
      <c r="D26" s="158">
        <f>SUM(D27+D28+D29)</f>
        <v>2892100</v>
      </c>
      <c r="E26" s="1" t="s">
        <v>35</v>
      </c>
    </row>
    <row r="27" spans="1:4" ht="12.75">
      <c r="A27" s="52"/>
      <c r="B27" s="116">
        <v>717114</v>
      </c>
      <c r="C27" s="52" t="s">
        <v>90</v>
      </c>
      <c r="D27" s="159">
        <v>95000</v>
      </c>
    </row>
    <row r="28" spans="1:5" ht="12.75">
      <c r="A28" s="52"/>
      <c r="B28" s="116">
        <v>717131</v>
      </c>
      <c r="C28" s="52" t="s">
        <v>53</v>
      </c>
      <c r="D28" s="159">
        <v>290000</v>
      </c>
      <c r="E28" s="12"/>
    </row>
    <row r="29" spans="1:4" ht="12.75">
      <c r="A29" s="52"/>
      <c r="B29" s="116">
        <v>717141</v>
      </c>
      <c r="C29" s="52" t="s">
        <v>54</v>
      </c>
      <c r="D29" s="159">
        <v>2507100</v>
      </c>
    </row>
    <row r="30" spans="1:4" ht="12.75">
      <c r="A30" s="52"/>
      <c r="B30" s="116"/>
      <c r="C30" s="52"/>
      <c r="D30" s="159"/>
    </row>
    <row r="31" spans="1:4" ht="12.75">
      <c r="A31" s="52"/>
      <c r="B31" s="142">
        <v>719000</v>
      </c>
      <c r="C31" s="51" t="s">
        <v>86</v>
      </c>
      <c r="D31" s="158">
        <v>100</v>
      </c>
    </row>
    <row r="32" spans="1:4" ht="12.75">
      <c r="A32" s="80"/>
      <c r="B32" s="65"/>
      <c r="C32" s="70"/>
      <c r="D32" s="144"/>
    </row>
    <row r="33" spans="1:4" ht="12.75">
      <c r="A33" s="80"/>
      <c r="B33" s="65"/>
      <c r="C33" s="70"/>
      <c r="D33" s="144"/>
    </row>
    <row r="34" spans="1:4" ht="12.75">
      <c r="A34" s="80"/>
      <c r="B34" s="65"/>
      <c r="C34" s="70"/>
      <c r="D34" s="144"/>
    </row>
    <row r="35" spans="1:4" ht="12.75">
      <c r="A35" s="93"/>
      <c r="B35" s="65"/>
      <c r="C35" s="53"/>
      <c r="D35" s="145"/>
    </row>
    <row r="36" spans="1:4" ht="12.75">
      <c r="A36" s="93"/>
      <c r="B36" s="65"/>
      <c r="C36" s="53"/>
      <c r="D36" s="145"/>
    </row>
    <row r="37" spans="1:4" ht="13.5" thickBot="1">
      <c r="A37" s="93"/>
      <c r="B37" s="114"/>
      <c r="C37" s="53"/>
      <c r="D37" s="166" t="s">
        <v>356</v>
      </c>
    </row>
    <row r="38" spans="1:4" ht="13.5" thickBot="1">
      <c r="A38" s="147"/>
      <c r="B38" s="148"/>
      <c r="C38" s="79" t="s">
        <v>320</v>
      </c>
      <c r="D38" s="56" t="s">
        <v>319</v>
      </c>
    </row>
    <row r="39" spans="1:5" ht="12.75">
      <c r="A39" s="106"/>
      <c r="B39" s="149">
        <v>720000</v>
      </c>
      <c r="C39" s="68" t="s">
        <v>277</v>
      </c>
      <c r="D39" s="160">
        <f>SUM(D40+D44+D47+D51+D58+D65+D69+D73)</f>
        <v>1561000</v>
      </c>
      <c r="E39" s="12"/>
    </row>
    <row r="40" spans="1:4" ht="12.75">
      <c r="A40" s="52"/>
      <c r="B40" s="142">
        <v>721000</v>
      </c>
      <c r="C40" s="51" t="s">
        <v>278</v>
      </c>
      <c r="D40" s="161">
        <f>SUM(D41+D42)</f>
        <v>117500</v>
      </c>
    </row>
    <row r="41" spans="1:4" ht="12.75">
      <c r="A41" s="52"/>
      <c r="B41" s="116">
        <v>721112</v>
      </c>
      <c r="C41" s="52" t="s">
        <v>45</v>
      </c>
      <c r="D41" s="123">
        <v>110000</v>
      </c>
    </row>
    <row r="42" spans="1:4" ht="12.75">
      <c r="A42" s="52"/>
      <c r="B42" s="116">
        <v>721200</v>
      </c>
      <c r="C42" s="52" t="s">
        <v>46</v>
      </c>
      <c r="D42" s="123">
        <v>7500</v>
      </c>
    </row>
    <row r="43" spans="1:4" ht="12.75">
      <c r="A43" s="52"/>
      <c r="B43" s="116"/>
      <c r="C43" s="52"/>
      <c r="D43" s="123"/>
    </row>
    <row r="44" spans="1:4" ht="12.75">
      <c r="A44" s="52"/>
      <c r="B44" s="142">
        <v>722100</v>
      </c>
      <c r="C44" s="51" t="s">
        <v>48</v>
      </c>
      <c r="D44" s="161">
        <f>SUM(D45)</f>
        <v>74000</v>
      </c>
    </row>
    <row r="45" spans="1:4" ht="12.75">
      <c r="A45" s="52"/>
      <c r="B45" s="116">
        <v>722131</v>
      </c>
      <c r="C45" s="52" t="s">
        <v>32</v>
      </c>
      <c r="D45" s="123">
        <v>74000</v>
      </c>
    </row>
    <row r="46" spans="1:4" ht="12.75">
      <c r="A46" s="52"/>
      <c r="B46" s="116"/>
      <c r="C46" s="52"/>
      <c r="D46" s="123"/>
    </row>
    <row r="47" spans="1:4" ht="12.75">
      <c r="A47" s="52"/>
      <c r="B47" s="142">
        <v>722300</v>
      </c>
      <c r="C47" s="51" t="s">
        <v>49</v>
      </c>
      <c r="D47" s="161">
        <f>SUM(D48+D49)</f>
        <v>750000</v>
      </c>
    </row>
    <row r="48" spans="1:4" ht="12.75">
      <c r="A48" s="52"/>
      <c r="B48" s="116">
        <v>722311</v>
      </c>
      <c r="C48" s="52" t="s">
        <v>279</v>
      </c>
      <c r="D48" s="123">
        <v>160000</v>
      </c>
    </row>
    <row r="49" spans="1:4" ht="12.75">
      <c r="A49" s="52"/>
      <c r="B49" s="116">
        <v>722329</v>
      </c>
      <c r="C49" s="52" t="s">
        <v>36</v>
      </c>
      <c r="D49" s="123">
        <v>590000</v>
      </c>
    </row>
    <row r="50" spans="1:4" ht="12.75">
      <c r="A50" s="52"/>
      <c r="B50" s="116"/>
      <c r="C50" s="52"/>
      <c r="D50" s="123"/>
    </row>
    <row r="51" spans="1:5" ht="12.75">
      <c r="A51" s="52"/>
      <c r="B51" s="142">
        <v>722400</v>
      </c>
      <c r="C51" s="51" t="s">
        <v>280</v>
      </c>
      <c r="D51" s="161">
        <f>SUM(D52:D56)</f>
        <v>183000</v>
      </c>
      <c r="E51" s="12"/>
    </row>
    <row r="52" spans="1:4" ht="12.75">
      <c r="A52" s="52"/>
      <c r="B52" s="116">
        <v>722431</v>
      </c>
      <c r="C52" s="52" t="s">
        <v>101</v>
      </c>
      <c r="D52" s="123">
        <v>30000</v>
      </c>
    </row>
    <row r="53" spans="1:5" ht="12.75">
      <c r="A53" s="52"/>
      <c r="B53" s="116">
        <v>722432</v>
      </c>
      <c r="C53" s="52" t="s">
        <v>30</v>
      </c>
      <c r="D53" s="123">
        <v>80000</v>
      </c>
      <c r="E53" s="12"/>
    </row>
    <row r="54" spans="1:4" ht="12.75">
      <c r="A54" s="52"/>
      <c r="B54" s="116">
        <v>722435</v>
      </c>
      <c r="C54" s="52" t="s">
        <v>92</v>
      </c>
      <c r="D54" s="123">
        <v>27000</v>
      </c>
    </row>
    <row r="55" spans="1:5" ht="12.75">
      <c r="A55" s="52"/>
      <c r="B55" s="116">
        <v>722454</v>
      </c>
      <c r="C55" s="52" t="s">
        <v>93</v>
      </c>
      <c r="D55" s="123">
        <v>26000</v>
      </c>
      <c r="E55" s="24"/>
    </row>
    <row r="56" spans="1:4" ht="12.75">
      <c r="A56" s="52"/>
      <c r="B56" s="116">
        <v>722461</v>
      </c>
      <c r="C56" s="52" t="s">
        <v>47</v>
      </c>
      <c r="D56" s="123">
        <v>20000</v>
      </c>
    </row>
    <row r="57" spans="1:4" ht="12.75">
      <c r="A57" s="52"/>
      <c r="B57" s="116"/>
      <c r="C57" s="52"/>
      <c r="D57" s="123"/>
    </row>
    <row r="58" spans="1:4" ht="12.75">
      <c r="A58" s="52"/>
      <c r="B58" s="142">
        <v>722500</v>
      </c>
      <c r="C58" s="51" t="s">
        <v>288</v>
      </c>
      <c r="D58" s="161">
        <f>SUM(D59:D63)</f>
        <v>254200</v>
      </c>
    </row>
    <row r="59" spans="1:4" ht="12.75">
      <c r="A59" s="52"/>
      <c r="B59" s="116">
        <v>722515</v>
      </c>
      <c r="C59" s="52" t="s">
        <v>281</v>
      </c>
      <c r="D59" s="123">
        <v>7200</v>
      </c>
    </row>
    <row r="60" spans="1:5" ht="12.75">
      <c r="A60" s="52"/>
      <c r="B60" s="116">
        <v>722520</v>
      </c>
      <c r="C60" s="52" t="s">
        <v>50</v>
      </c>
      <c r="D60" s="123">
        <v>40000</v>
      </c>
      <c r="E60" s="12"/>
    </row>
    <row r="61" spans="1:4" ht="12.75">
      <c r="A61" s="52"/>
      <c r="B61" s="116">
        <v>722530</v>
      </c>
      <c r="C61" s="52" t="s">
        <v>51</v>
      </c>
      <c r="D61" s="123">
        <v>125000</v>
      </c>
    </row>
    <row r="62" spans="1:5" ht="12.75">
      <c r="A62" s="52"/>
      <c r="B62" s="116">
        <v>722580</v>
      </c>
      <c r="C62" s="54" t="s">
        <v>52</v>
      </c>
      <c r="D62" s="123">
        <v>60000</v>
      </c>
      <c r="E62" s="25"/>
    </row>
    <row r="63" spans="1:5" ht="12.75">
      <c r="A63" s="52"/>
      <c r="B63" s="116">
        <v>722580</v>
      </c>
      <c r="C63" s="54" t="s">
        <v>317</v>
      </c>
      <c r="D63" s="123">
        <v>22000</v>
      </c>
      <c r="E63" s="25"/>
    </row>
    <row r="64" spans="1:5" ht="12.75">
      <c r="A64" s="52"/>
      <c r="B64" s="116"/>
      <c r="C64" s="54"/>
      <c r="D64" s="123"/>
      <c r="E64" s="25"/>
    </row>
    <row r="65" spans="1:4" ht="12.75">
      <c r="A65" s="52"/>
      <c r="B65" s="142">
        <v>722600</v>
      </c>
      <c r="C65" s="55" t="s">
        <v>282</v>
      </c>
      <c r="D65" s="161">
        <f>SUM(D66:D67)</f>
        <v>165000</v>
      </c>
    </row>
    <row r="66" spans="1:4" ht="12.75">
      <c r="A66" s="52"/>
      <c r="B66" s="116">
        <v>722611</v>
      </c>
      <c r="C66" s="54" t="s">
        <v>37</v>
      </c>
      <c r="D66" s="123">
        <v>150000</v>
      </c>
    </row>
    <row r="67" spans="1:6" ht="12.75">
      <c r="A67" s="52"/>
      <c r="B67" s="116">
        <v>722659</v>
      </c>
      <c r="C67" s="54" t="s">
        <v>283</v>
      </c>
      <c r="D67" s="123">
        <v>15000</v>
      </c>
      <c r="F67" s="12"/>
    </row>
    <row r="68" spans="1:4" ht="12.75">
      <c r="A68" s="52"/>
      <c r="B68" s="116"/>
      <c r="C68" s="54"/>
      <c r="D68" s="123"/>
    </row>
    <row r="69" spans="1:4" ht="12.75">
      <c r="A69" s="52"/>
      <c r="B69" s="142">
        <v>722700</v>
      </c>
      <c r="C69" s="51" t="s">
        <v>94</v>
      </c>
      <c r="D69" s="161">
        <f>SUM(D70:D72)</f>
        <v>17000</v>
      </c>
    </row>
    <row r="70" spans="1:4" ht="12.75">
      <c r="A70" s="52"/>
      <c r="B70" s="116">
        <v>722732</v>
      </c>
      <c r="C70" s="52" t="s">
        <v>58</v>
      </c>
      <c r="D70" s="123">
        <v>5000</v>
      </c>
    </row>
    <row r="71" spans="1:4" ht="12.75">
      <c r="A71" s="52"/>
      <c r="B71" s="116">
        <v>722760</v>
      </c>
      <c r="C71" s="52" t="s">
        <v>59</v>
      </c>
      <c r="D71" s="123">
        <v>10000</v>
      </c>
    </row>
    <row r="72" spans="1:4" ht="12.75">
      <c r="A72" s="52"/>
      <c r="B72" s="116">
        <v>722790</v>
      </c>
      <c r="C72" s="52" t="s">
        <v>60</v>
      </c>
      <c r="D72" s="123">
        <v>2000</v>
      </c>
    </row>
    <row r="73" spans="1:4" ht="12.75">
      <c r="A73" s="52"/>
      <c r="B73" s="142">
        <v>723000</v>
      </c>
      <c r="C73" s="51" t="s">
        <v>284</v>
      </c>
      <c r="D73" s="161">
        <v>300</v>
      </c>
    </row>
    <row r="74" spans="1:4" ht="12.75">
      <c r="A74" s="80"/>
      <c r="B74" s="65"/>
      <c r="C74" s="70"/>
      <c r="D74" s="143"/>
    </row>
    <row r="75" spans="1:4" ht="12.75">
      <c r="A75" s="80"/>
      <c r="B75" s="65"/>
      <c r="C75" s="70"/>
      <c r="D75" s="143"/>
    </row>
    <row r="76" spans="1:4" ht="13.5" thickBot="1">
      <c r="A76" s="80"/>
      <c r="B76" s="65"/>
      <c r="C76" s="70"/>
      <c r="D76" s="124" t="s">
        <v>357</v>
      </c>
    </row>
    <row r="77" spans="1:4" ht="13.5" thickBot="1">
      <c r="A77" s="147"/>
      <c r="B77" s="102"/>
      <c r="C77" s="79" t="s">
        <v>320</v>
      </c>
      <c r="D77" s="56" t="s">
        <v>319</v>
      </c>
    </row>
    <row r="78" spans="1:4" ht="12.75">
      <c r="A78" s="106"/>
      <c r="B78" s="68"/>
      <c r="C78" s="189"/>
      <c r="D78" s="68"/>
    </row>
    <row r="79" spans="1:5" ht="12.75">
      <c r="A79" s="106"/>
      <c r="B79" s="68">
        <v>730000</v>
      </c>
      <c r="C79" s="68" t="s">
        <v>285</v>
      </c>
      <c r="D79" s="160">
        <f>SUM(D81:D84)</f>
        <v>263200</v>
      </c>
      <c r="E79" s="12"/>
    </row>
    <row r="80" spans="1:5" ht="12.75">
      <c r="A80" s="106"/>
      <c r="B80" s="68"/>
      <c r="C80" s="68"/>
      <c r="D80" s="160"/>
      <c r="E80" s="12"/>
    </row>
    <row r="81" spans="1:4" ht="12.75">
      <c r="A81" s="52"/>
      <c r="B81" s="107">
        <v>732100</v>
      </c>
      <c r="C81" s="52" t="s">
        <v>166</v>
      </c>
      <c r="D81" s="123">
        <v>13400</v>
      </c>
    </row>
    <row r="82" spans="1:5" ht="12.75">
      <c r="A82" s="52"/>
      <c r="B82" s="107">
        <v>732100</v>
      </c>
      <c r="C82" s="52" t="s">
        <v>106</v>
      </c>
      <c r="D82" s="123">
        <v>125000</v>
      </c>
      <c r="E82" s="12"/>
    </row>
    <row r="83" spans="1:5" ht="12.75">
      <c r="A83" s="52"/>
      <c r="B83" s="107">
        <v>732100</v>
      </c>
      <c r="C83" s="52" t="s">
        <v>161</v>
      </c>
      <c r="D83" s="123">
        <v>14800</v>
      </c>
      <c r="E83" s="12"/>
    </row>
    <row r="84" spans="1:5" ht="13.5" customHeight="1">
      <c r="A84" s="52"/>
      <c r="B84" s="107">
        <v>732100</v>
      </c>
      <c r="C84" s="52" t="s">
        <v>335</v>
      </c>
      <c r="D84" s="123">
        <v>110000</v>
      </c>
      <c r="E84" s="12"/>
    </row>
    <row r="85" spans="1:4" ht="12.75">
      <c r="A85" s="80"/>
      <c r="B85" s="114"/>
      <c r="C85" s="80"/>
      <c r="D85" s="146"/>
    </row>
    <row r="86" spans="1:4" ht="12.75">
      <c r="A86" s="80"/>
      <c r="B86" s="114"/>
      <c r="C86" s="80"/>
      <c r="D86" s="146"/>
    </row>
    <row r="87" spans="1:4" ht="13.5" customHeight="1">
      <c r="A87" s="80"/>
      <c r="B87" s="114"/>
      <c r="C87" s="80"/>
      <c r="D87" s="146"/>
    </row>
    <row r="88" spans="1:4" ht="13.5" customHeight="1">
      <c r="A88" s="80"/>
      <c r="B88" s="114"/>
      <c r="C88" s="80"/>
      <c r="D88" s="146"/>
    </row>
    <row r="89" spans="1:4" ht="13.5" customHeight="1">
      <c r="A89" s="80"/>
      <c r="B89" s="114"/>
      <c r="C89" s="80"/>
      <c r="D89" s="146"/>
    </row>
    <row r="90" spans="1:4" ht="13.5" customHeight="1">
      <c r="A90" s="80"/>
      <c r="B90" s="114"/>
      <c r="C90" s="80"/>
      <c r="D90" s="146"/>
    </row>
    <row r="91" spans="1:4" ht="13.5" customHeight="1">
      <c r="A91" s="80"/>
      <c r="B91" s="114"/>
      <c r="C91" s="80"/>
      <c r="D91" s="146"/>
    </row>
    <row r="92" spans="1:4" ht="13.5" customHeight="1">
      <c r="A92" s="80"/>
      <c r="B92" s="114"/>
      <c r="C92" s="80"/>
      <c r="D92" s="146"/>
    </row>
    <row r="93" spans="1:4" ht="13.5" customHeight="1">
      <c r="A93" s="80"/>
      <c r="B93" s="114"/>
      <c r="C93" s="80"/>
      <c r="D93" s="146"/>
    </row>
    <row r="94" spans="1:4" ht="13.5" customHeight="1">
      <c r="A94" s="80"/>
      <c r="B94" s="114"/>
      <c r="C94" s="80"/>
      <c r="D94" s="146"/>
    </row>
    <row r="95" spans="1:4" ht="13.5" customHeight="1">
      <c r="A95" s="80"/>
      <c r="B95" s="114"/>
      <c r="C95" s="80"/>
      <c r="D95" s="146"/>
    </row>
    <row r="96" spans="1:4" ht="13.5" customHeight="1">
      <c r="A96" s="80"/>
      <c r="B96" s="114"/>
      <c r="C96" s="80"/>
      <c r="D96" s="146"/>
    </row>
    <row r="97" spans="1:4" ht="13.5" customHeight="1">
      <c r="A97" s="80"/>
      <c r="B97" s="114"/>
      <c r="C97" s="80"/>
      <c r="D97" s="146"/>
    </row>
    <row r="98" spans="1:4" ht="13.5" customHeight="1">
      <c r="A98" s="80"/>
      <c r="B98" s="114"/>
      <c r="C98" s="80"/>
      <c r="D98" s="146"/>
    </row>
    <row r="99" spans="1:4" ht="13.5" customHeight="1">
      <c r="A99" s="80"/>
      <c r="B99" s="114"/>
      <c r="C99" s="80"/>
      <c r="D99" s="146"/>
    </row>
    <row r="100" spans="1:4" ht="12.75">
      <c r="A100" s="80"/>
      <c r="B100" s="114"/>
      <c r="C100" s="80"/>
      <c r="D100" s="146"/>
    </row>
    <row r="101" spans="1:4" ht="12.75">
      <c r="A101" s="80"/>
      <c r="B101" s="114"/>
      <c r="C101" s="80"/>
      <c r="D101" s="146"/>
    </row>
    <row r="102" spans="1:4" ht="12.75">
      <c r="A102" s="80"/>
      <c r="B102" s="114"/>
      <c r="C102" s="80"/>
      <c r="D102" s="146"/>
    </row>
    <row r="103" spans="1:4" ht="12.75">
      <c r="A103" s="80"/>
      <c r="B103" s="114"/>
      <c r="C103" s="80"/>
      <c r="D103" s="146"/>
    </row>
    <row r="104" spans="1:4" ht="12.75">
      <c r="A104" s="80"/>
      <c r="B104" s="114"/>
      <c r="C104" s="80"/>
      <c r="D104" s="146"/>
    </row>
    <row r="105" spans="1:4" ht="12.75">
      <c r="A105" s="80"/>
      <c r="B105" s="114"/>
      <c r="C105" s="80"/>
      <c r="D105" s="146"/>
    </row>
    <row r="106" spans="1:4" ht="12.75">
      <c r="A106" s="80"/>
      <c r="B106" s="114"/>
      <c r="C106" s="80"/>
      <c r="D106" s="146"/>
    </row>
    <row r="107" spans="1:4" ht="12.75">
      <c r="A107" s="80"/>
      <c r="B107" s="114"/>
      <c r="C107" s="80"/>
      <c r="D107" s="146"/>
    </row>
    <row r="108" spans="1:4" ht="12.75">
      <c r="A108" s="80"/>
      <c r="B108" s="114"/>
      <c r="C108" s="80"/>
      <c r="D108" s="146"/>
    </row>
    <row r="109" spans="1:4" ht="12.75">
      <c r="A109" s="80"/>
      <c r="B109" s="114"/>
      <c r="C109" s="80"/>
      <c r="D109" s="146"/>
    </row>
    <row r="110" spans="1:4" ht="12.75">
      <c r="A110" s="80"/>
      <c r="B110" s="114"/>
      <c r="C110" s="80"/>
      <c r="D110" s="146"/>
    </row>
    <row r="111" spans="1:4" ht="12.75">
      <c r="A111" s="80"/>
      <c r="B111" s="114"/>
      <c r="C111" s="80"/>
      <c r="D111" s="146"/>
    </row>
    <row r="112" spans="1:4" ht="12.75">
      <c r="A112" s="80"/>
      <c r="B112" s="114"/>
      <c r="C112" s="80"/>
      <c r="D112" s="146"/>
    </row>
    <row r="113" spans="1:4" ht="12.75">
      <c r="A113" s="80"/>
      <c r="B113" s="114"/>
      <c r="C113" s="80"/>
      <c r="D113" s="146"/>
    </row>
    <row r="114" spans="1:4" ht="13.5" thickBot="1">
      <c r="A114" s="80"/>
      <c r="B114" s="114"/>
      <c r="C114" s="80"/>
      <c r="D114" s="188" t="s">
        <v>358</v>
      </c>
    </row>
    <row r="115" spans="1:5" ht="13.5" thickBot="1">
      <c r="A115" s="147"/>
      <c r="B115" s="102"/>
      <c r="C115" s="79" t="s">
        <v>320</v>
      </c>
      <c r="D115" s="56" t="s">
        <v>319</v>
      </c>
      <c r="E115" s="12"/>
    </row>
    <row r="116" spans="1:5" ht="12.75">
      <c r="A116" s="106"/>
      <c r="B116" s="68">
        <v>740000</v>
      </c>
      <c r="C116" s="68" t="s">
        <v>286</v>
      </c>
      <c r="D116" s="162">
        <f>SUM(D117:D152)</f>
        <v>2069900</v>
      </c>
      <c r="E116" s="12"/>
    </row>
    <row r="117" spans="1:5" ht="12.75">
      <c r="A117" s="52"/>
      <c r="B117" s="107">
        <v>742100</v>
      </c>
      <c r="C117" s="52" t="s">
        <v>350</v>
      </c>
      <c r="D117" s="163">
        <v>190000</v>
      </c>
      <c r="E117" s="12"/>
    </row>
    <row r="118" spans="1:5" ht="12.75">
      <c r="A118" s="52"/>
      <c r="B118" s="107">
        <v>742100</v>
      </c>
      <c r="C118" s="52" t="s">
        <v>351</v>
      </c>
      <c r="D118" s="163">
        <v>80000</v>
      </c>
      <c r="E118" s="12"/>
    </row>
    <row r="119" spans="1:5" ht="12.75">
      <c r="A119" s="52"/>
      <c r="B119" s="107">
        <v>742100</v>
      </c>
      <c r="C119" s="52" t="s">
        <v>352</v>
      </c>
      <c r="D119" s="163">
        <v>280000</v>
      </c>
      <c r="E119" s="12"/>
    </row>
    <row r="120" spans="1:4" ht="12.75">
      <c r="A120" s="52"/>
      <c r="B120" s="107">
        <v>742100</v>
      </c>
      <c r="C120" s="52" t="s">
        <v>107</v>
      </c>
      <c r="D120" s="163">
        <v>20000</v>
      </c>
    </row>
    <row r="121" spans="1:4" ht="12.75">
      <c r="A121" s="52"/>
      <c r="B121" s="107">
        <v>742100</v>
      </c>
      <c r="C121" s="52" t="s">
        <v>108</v>
      </c>
      <c r="D121" s="163">
        <v>15000</v>
      </c>
    </row>
    <row r="122" spans="1:4" ht="12.75">
      <c r="A122" s="52"/>
      <c r="B122" s="107">
        <v>742100</v>
      </c>
      <c r="C122" s="52" t="s">
        <v>167</v>
      </c>
      <c r="D122" s="163">
        <v>8000</v>
      </c>
    </row>
    <row r="123" spans="1:4" ht="12.75">
      <c r="A123" s="52"/>
      <c r="B123" s="107">
        <v>742100</v>
      </c>
      <c r="C123" s="52" t="s">
        <v>168</v>
      </c>
      <c r="D123" s="163">
        <v>20000</v>
      </c>
    </row>
    <row r="124" spans="1:4" ht="12.75">
      <c r="A124" s="52"/>
      <c r="B124" s="107">
        <v>742100</v>
      </c>
      <c r="C124" s="52" t="s">
        <v>309</v>
      </c>
      <c r="D124" s="163">
        <v>30000</v>
      </c>
    </row>
    <row r="125" spans="1:4" ht="12.75">
      <c r="A125" s="52"/>
      <c r="B125" s="107">
        <v>742100</v>
      </c>
      <c r="C125" s="52" t="s">
        <v>310</v>
      </c>
      <c r="D125" s="163">
        <v>40000</v>
      </c>
    </row>
    <row r="126" spans="1:4" ht="12.75">
      <c r="A126" s="52"/>
      <c r="B126" s="107">
        <v>742100</v>
      </c>
      <c r="C126" s="52" t="s">
        <v>311</v>
      </c>
      <c r="D126" s="163">
        <v>10000</v>
      </c>
    </row>
    <row r="127" spans="1:4" ht="12.75">
      <c r="A127" s="52"/>
      <c r="B127" s="107">
        <v>742100</v>
      </c>
      <c r="C127" s="52" t="s">
        <v>312</v>
      </c>
      <c r="D127" s="163">
        <v>20000</v>
      </c>
    </row>
    <row r="128" spans="1:4" ht="12.75">
      <c r="A128" s="52"/>
      <c r="B128" s="107">
        <v>742100</v>
      </c>
      <c r="C128" s="52" t="s">
        <v>313</v>
      </c>
      <c r="D128" s="163">
        <v>35000</v>
      </c>
    </row>
    <row r="129" spans="1:4" ht="12.75">
      <c r="A129" s="52"/>
      <c r="B129" s="107">
        <v>742100</v>
      </c>
      <c r="C129" s="52" t="s">
        <v>321</v>
      </c>
      <c r="D129" s="163">
        <v>8500</v>
      </c>
    </row>
    <row r="130" spans="1:4" ht="12.75">
      <c r="A130" s="52"/>
      <c r="B130" s="107">
        <v>742100</v>
      </c>
      <c r="C130" s="52" t="s">
        <v>322</v>
      </c>
      <c r="D130" s="163">
        <v>10000</v>
      </c>
    </row>
    <row r="131" spans="1:4" ht="12.75">
      <c r="A131" s="52"/>
      <c r="B131" s="107">
        <v>742100</v>
      </c>
      <c r="C131" s="52" t="s">
        <v>323</v>
      </c>
      <c r="D131" s="163">
        <v>10000</v>
      </c>
    </row>
    <row r="132" spans="1:4" ht="12.75">
      <c r="A132" s="52"/>
      <c r="B132" s="107">
        <v>742100</v>
      </c>
      <c r="C132" s="52" t="s">
        <v>327</v>
      </c>
      <c r="D132" s="163">
        <v>18000</v>
      </c>
    </row>
    <row r="133" spans="1:4" ht="12.75">
      <c r="A133" s="52"/>
      <c r="B133" s="107">
        <v>742100</v>
      </c>
      <c r="C133" s="52" t="s">
        <v>329</v>
      </c>
      <c r="D133" s="163">
        <v>10000</v>
      </c>
    </row>
    <row r="134" spans="1:4" ht="12.75">
      <c r="A134" s="52"/>
      <c r="B134" s="107">
        <v>742100</v>
      </c>
      <c r="C134" s="52" t="s">
        <v>330</v>
      </c>
      <c r="D134" s="163">
        <v>20000</v>
      </c>
    </row>
    <row r="135" spans="1:4" ht="12.75">
      <c r="A135" s="52"/>
      <c r="B135" s="107">
        <v>742100</v>
      </c>
      <c r="C135" s="52" t="s">
        <v>331</v>
      </c>
      <c r="D135" s="163">
        <v>20000</v>
      </c>
    </row>
    <row r="136" spans="1:4" ht="12.75">
      <c r="A136" s="52"/>
      <c r="B136" s="107">
        <v>742100</v>
      </c>
      <c r="C136" s="52" t="s">
        <v>332</v>
      </c>
      <c r="D136" s="163">
        <v>50000</v>
      </c>
    </row>
    <row r="137" spans="1:4" ht="12.75">
      <c r="A137" s="52"/>
      <c r="B137" s="107">
        <v>742100</v>
      </c>
      <c r="C137" s="52" t="s">
        <v>314</v>
      </c>
      <c r="D137" s="163">
        <v>21000</v>
      </c>
    </row>
    <row r="138" spans="1:4" ht="12.75">
      <c r="A138" s="52"/>
      <c r="B138" s="107">
        <v>742100</v>
      </c>
      <c r="C138" s="52" t="s">
        <v>333</v>
      </c>
      <c r="D138" s="163">
        <v>33200</v>
      </c>
    </row>
    <row r="139" spans="1:4" ht="12.75">
      <c r="A139" s="52"/>
      <c r="B139" s="107">
        <v>742100</v>
      </c>
      <c r="C139" s="52" t="s">
        <v>316</v>
      </c>
      <c r="D139" s="163">
        <v>100000</v>
      </c>
    </row>
    <row r="140" spans="1:4" ht="12.75">
      <c r="A140" s="52"/>
      <c r="B140" s="107">
        <v>742100</v>
      </c>
      <c r="C140" s="52" t="s">
        <v>95</v>
      </c>
      <c r="D140" s="163">
        <v>100000</v>
      </c>
    </row>
    <row r="141" spans="1:4" ht="12.75">
      <c r="A141" s="52"/>
      <c r="B141" s="107">
        <v>742100</v>
      </c>
      <c r="C141" s="52" t="s">
        <v>109</v>
      </c>
      <c r="D141" s="163">
        <v>450000</v>
      </c>
    </row>
    <row r="142" spans="1:4" ht="12.75">
      <c r="A142" s="52"/>
      <c r="B142" s="107">
        <v>742100</v>
      </c>
      <c r="C142" s="52" t="s">
        <v>315</v>
      </c>
      <c r="D142" s="163">
        <v>100000</v>
      </c>
    </row>
    <row r="143" spans="1:4" ht="12.75">
      <c r="A143" s="52"/>
      <c r="B143" s="107">
        <v>742110</v>
      </c>
      <c r="C143" s="52" t="s">
        <v>96</v>
      </c>
      <c r="D143" s="163">
        <v>100000</v>
      </c>
    </row>
    <row r="144" spans="1:4" ht="12.75">
      <c r="A144" s="52"/>
      <c r="B144" s="107">
        <v>742110</v>
      </c>
      <c r="C144" s="52" t="s">
        <v>349</v>
      </c>
      <c r="D144" s="163">
        <v>48200</v>
      </c>
    </row>
    <row r="145" spans="1:4" ht="12.75">
      <c r="A145" s="52"/>
      <c r="B145" s="107">
        <v>742110</v>
      </c>
      <c r="C145" s="52" t="s">
        <v>344</v>
      </c>
      <c r="D145" s="163">
        <v>16000</v>
      </c>
    </row>
    <row r="146" spans="1:4" ht="12.75">
      <c r="A146" s="52"/>
      <c r="B146" s="107">
        <v>742110</v>
      </c>
      <c r="C146" s="52" t="s">
        <v>345</v>
      </c>
      <c r="D146" s="163">
        <v>16000</v>
      </c>
    </row>
    <row r="147" spans="1:4" ht="12.75">
      <c r="A147" s="52"/>
      <c r="B147" s="107">
        <v>742110</v>
      </c>
      <c r="C147" s="52" t="s">
        <v>348</v>
      </c>
      <c r="D147" s="163">
        <v>2000</v>
      </c>
    </row>
    <row r="148" spans="1:4" ht="12.75">
      <c r="A148" s="52"/>
      <c r="B148" s="107">
        <v>742110</v>
      </c>
      <c r="C148" s="52" t="s">
        <v>326</v>
      </c>
      <c r="D148" s="163">
        <v>30000</v>
      </c>
    </row>
    <row r="149" spans="1:4" ht="12.75">
      <c r="A149" s="52"/>
      <c r="B149" s="107">
        <v>742110</v>
      </c>
      <c r="C149" s="52" t="s">
        <v>324</v>
      </c>
      <c r="D149" s="163">
        <v>90000</v>
      </c>
    </row>
    <row r="150" spans="1:4" ht="12.75">
      <c r="A150" s="106"/>
      <c r="B150" s="104">
        <v>742110</v>
      </c>
      <c r="C150" s="106" t="s">
        <v>325</v>
      </c>
      <c r="D150" s="164">
        <v>35000</v>
      </c>
    </row>
    <row r="151" spans="1:4" ht="12.75">
      <c r="A151" s="52"/>
      <c r="B151" s="107">
        <v>742110</v>
      </c>
      <c r="C151" s="52" t="s">
        <v>328</v>
      </c>
      <c r="D151" s="163">
        <v>14000</v>
      </c>
    </row>
    <row r="152" spans="1:4" ht="12.75">
      <c r="A152" s="52"/>
      <c r="B152" s="107">
        <v>742110</v>
      </c>
      <c r="C152" s="52" t="s">
        <v>336</v>
      </c>
      <c r="D152" s="163">
        <v>20000</v>
      </c>
    </row>
    <row r="153" spans="1:4" ht="12.75">
      <c r="A153" s="93"/>
      <c r="B153" s="114"/>
      <c r="C153" s="80"/>
      <c r="D153" s="124" t="s">
        <v>359</v>
      </c>
    </row>
    <row r="154" spans="1:4" ht="13.5" customHeight="1">
      <c r="A154" s="93"/>
      <c r="B154" s="150"/>
      <c r="C154" s="140"/>
      <c r="D154" s="140"/>
    </row>
    <row r="155" spans="1:4" ht="12" customHeight="1">
      <c r="A155" s="93"/>
      <c r="B155" s="65"/>
      <c r="C155" s="65"/>
      <c r="D155" s="65"/>
    </row>
    <row r="156" spans="1:4" ht="12" customHeight="1">
      <c r="A156" s="93"/>
      <c r="B156" s="70"/>
      <c r="C156" s="80"/>
      <c r="D156" s="65"/>
    </row>
    <row r="157" spans="1:6" ht="12" customHeight="1">
      <c r="A157" s="93"/>
      <c r="B157" s="115"/>
      <c r="C157" s="75"/>
      <c r="D157" s="151"/>
      <c r="F157" s="30"/>
    </row>
    <row r="158" spans="1:4" ht="12.75">
      <c r="A158" s="93"/>
      <c r="B158" s="65"/>
      <c r="C158" s="70"/>
      <c r="D158" s="152"/>
    </row>
    <row r="159" spans="1:4" ht="12.75">
      <c r="A159" s="93"/>
      <c r="B159" s="65"/>
      <c r="C159" s="70"/>
      <c r="D159" s="152"/>
    </row>
    <row r="160" spans="1:4" ht="12.75">
      <c r="A160" s="93"/>
      <c r="B160" s="65"/>
      <c r="C160" s="70"/>
      <c r="D160" s="152"/>
    </row>
    <row r="161" spans="1:4" ht="12.75">
      <c r="A161" s="93"/>
      <c r="B161" s="114"/>
      <c r="C161" s="80"/>
      <c r="D161" s="153"/>
    </row>
    <row r="162" spans="1:4" ht="12.75">
      <c r="A162" s="93"/>
      <c r="B162" s="114"/>
      <c r="C162" s="80"/>
      <c r="D162" s="153"/>
    </row>
    <row r="163" spans="1:4" ht="12.75">
      <c r="A163" s="93"/>
      <c r="B163" s="65"/>
      <c r="C163" s="80"/>
      <c r="D163" s="153"/>
    </row>
    <row r="164" spans="1:4" ht="12.75">
      <c r="A164" s="93"/>
      <c r="B164" s="65"/>
      <c r="C164" s="70"/>
      <c r="D164" s="152"/>
    </row>
    <row r="165" spans="1:4" ht="12.75">
      <c r="A165" s="93"/>
      <c r="B165" s="80"/>
      <c r="C165" s="70"/>
      <c r="D165" s="152"/>
    </row>
    <row r="166" spans="1:4" ht="12.75">
      <c r="A166" s="93"/>
      <c r="B166" s="65"/>
      <c r="C166" s="70"/>
      <c r="D166" s="152"/>
    </row>
    <row r="167" spans="1:5" ht="12.75">
      <c r="A167" s="93"/>
      <c r="B167" s="114"/>
      <c r="C167" s="80"/>
      <c r="D167" s="153"/>
      <c r="E167" s="7"/>
    </row>
    <row r="168" spans="1:5" ht="12.75">
      <c r="A168" s="93"/>
      <c r="B168" s="114"/>
      <c r="C168" s="80"/>
      <c r="D168" s="153"/>
      <c r="E168" s="7"/>
    </row>
    <row r="169" spans="1:4" ht="12.75">
      <c r="A169" s="93"/>
      <c r="B169" s="114"/>
      <c r="C169" s="80"/>
      <c r="D169" s="153"/>
    </row>
    <row r="170" spans="1:4" ht="12.75">
      <c r="A170" s="93"/>
      <c r="B170" s="114"/>
      <c r="C170" s="80"/>
      <c r="D170" s="153"/>
    </row>
    <row r="171" spans="1:4" ht="12.75">
      <c r="A171" s="93"/>
      <c r="B171" s="114"/>
      <c r="C171" s="80"/>
      <c r="D171" s="153"/>
    </row>
    <row r="172" spans="1:4" ht="12.75">
      <c r="A172" s="93"/>
      <c r="B172" s="114"/>
      <c r="C172" s="80"/>
      <c r="D172" s="153"/>
    </row>
    <row r="173" spans="1:4" ht="12.75">
      <c r="A173" s="93"/>
      <c r="B173" s="114"/>
      <c r="C173" s="80"/>
      <c r="D173" s="153"/>
    </row>
    <row r="174" spans="1:4" ht="12.75">
      <c r="A174" s="93"/>
      <c r="B174" s="114"/>
      <c r="C174" s="80"/>
      <c r="D174" s="153"/>
    </row>
    <row r="175" spans="1:4" ht="12.75">
      <c r="A175" s="93"/>
      <c r="B175" s="114"/>
      <c r="C175" s="80"/>
      <c r="D175" s="153"/>
    </row>
    <row r="176" spans="1:4" ht="12.75">
      <c r="A176" s="93"/>
      <c r="B176" s="114"/>
      <c r="C176" s="80"/>
      <c r="D176" s="153"/>
    </row>
    <row r="177" spans="1:4" ht="12.75">
      <c r="A177" s="93"/>
      <c r="B177" s="114"/>
      <c r="C177" s="80"/>
      <c r="D177" s="153"/>
    </row>
    <row r="178" spans="1:4" ht="12.75">
      <c r="A178" s="93"/>
      <c r="B178" s="114"/>
      <c r="C178" s="80"/>
      <c r="D178" s="188"/>
    </row>
    <row r="179" spans="1:4" ht="12.75">
      <c r="A179" s="93"/>
      <c r="B179" s="114"/>
      <c r="C179" s="80"/>
      <c r="D179" s="153"/>
    </row>
    <row r="180" spans="2:4" ht="12.75">
      <c r="B180" s="32"/>
      <c r="C180" s="10"/>
      <c r="D180" s="19"/>
    </row>
    <row r="181" spans="2:4" ht="12.75">
      <c r="B181" s="32"/>
      <c r="C181" s="10"/>
      <c r="D181" s="29"/>
    </row>
    <row r="182" spans="2:4" ht="12.75">
      <c r="B182" s="32"/>
      <c r="C182" s="10"/>
      <c r="D182" s="19"/>
    </row>
    <row r="183" spans="2:4" ht="12.75">
      <c r="B183" s="32"/>
      <c r="C183" s="10"/>
      <c r="D183" s="27"/>
    </row>
    <row r="184" spans="2:4" ht="12.75">
      <c r="B184" s="32"/>
      <c r="C184" s="15"/>
      <c r="D184" s="19"/>
    </row>
    <row r="185" spans="2:4" ht="12.75">
      <c r="B185" s="32"/>
      <c r="C185" s="10"/>
      <c r="D185" s="19"/>
    </row>
    <row r="186" spans="2:4" ht="12.75">
      <c r="B186" s="32"/>
      <c r="C186" s="15"/>
      <c r="D186" s="27"/>
    </row>
    <row r="187" spans="2:4" ht="12.75">
      <c r="B187" s="32"/>
      <c r="C187" s="10"/>
      <c r="D187" s="27"/>
    </row>
    <row r="188" spans="2:4" ht="12.75">
      <c r="B188" s="32"/>
      <c r="C188" s="15"/>
      <c r="D188" s="27"/>
    </row>
    <row r="189" spans="2:4" ht="12.75">
      <c r="B189" s="32"/>
      <c r="C189" s="15"/>
      <c r="D189" s="27"/>
    </row>
    <row r="190" spans="2:4" ht="12.75">
      <c r="B190" s="32"/>
      <c r="C190" s="15"/>
      <c r="D190" s="27"/>
    </row>
    <row r="191" spans="2:4" ht="12.75">
      <c r="B191" s="32"/>
      <c r="C191" s="15"/>
      <c r="D191" s="27"/>
    </row>
    <row r="192" spans="2:4" ht="12.75">
      <c r="B192" s="32"/>
      <c r="C192" s="15"/>
      <c r="D192" s="27"/>
    </row>
    <row r="193" spans="2:4" ht="12.75">
      <c r="B193" s="18"/>
      <c r="C193" s="9"/>
      <c r="D193" s="35"/>
    </row>
    <row r="194" spans="2:4" ht="12.75">
      <c r="B194" s="32"/>
      <c r="C194" s="15"/>
      <c r="D194" s="33"/>
    </row>
    <row r="195" spans="2:4" ht="12.75">
      <c r="B195" s="32"/>
      <c r="C195" s="15"/>
      <c r="D195" s="33"/>
    </row>
    <row r="196" spans="2:4" ht="12.75">
      <c r="B196" s="32"/>
      <c r="C196" s="10"/>
      <c r="D196" s="33"/>
    </row>
    <row r="197" spans="2:4" ht="12.75">
      <c r="B197" s="32"/>
      <c r="C197" s="15"/>
      <c r="D197" s="33"/>
    </row>
    <row r="198" spans="2:4" ht="12.75">
      <c r="B198" s="32"/>
      <c r="C198" s="10"/>
      <c r="D198" s="33"/>
    </row>
    <row r="199" spans="2:4" ht="12.75">
      <c r="B199" s="32"/>
      <c r="C199" s="15"/>
      <c r="D199" s="33"/>
    </row>
    <row r="200" spans="2:4" ht="12.75">
      <c r="B200" s="32"/>
      <c r="C200" s="10"/>
      <c r="D200" s="33"/>
    </row>
    <row r="201" spans="2:4" ht="12.75">
      <c r="B201" s="32"/>
      <c r="C201" s="10"/>
      <c r="D201" s="33"/>
    </row>
    <row r="202" spans="2:4" ht="12.75">
      <c r="B202" s="32"/>
      <c r="C202" s="10"/>
      <c r="D202" s="33"/>
    </row>
    <row r="203" spans="2:4" ht="12.75">
      <c r="B203" s="32"/>
      <c r="C203" s="10"/>
      <c r="D203" s="33"/>
    </row>
    <row r="204" spans="2:4" ht="12.75">
      <c r="B204" s="32"/>
      <c r="C204" s="10"/>
      <c r="D204" s="33"/>
    </row>
    <row r="205" spans="2:4" ht="12.75">
      <c r="B205" s="32"/>
      <c r="C205" s="10"/>
      <c r="D205" s="33"/>
    </row>
    <row r="206" spans="2:4" ht="12.75">
      <c r="B206" s="32"/>
      <c r="C206" s="10"/>
      <c r="D206" s="33"/>
    </row>
    <row r="207" spans="2:4" ht="12.75">
      <c r="B207" s="32"/>
      <c r="C207" s="10"/>
      <c r="D207" s="33"/>
    </row>
    <row r="208" spans="2:4" ht="12.75">
      <c r="B208" s="32"/>
      <c r="C208" s="10"/>
      <c r="D208" s="33"/>
    </row>
    <row r="209" spans="2:4" ht="12.75">
      <c r="B209" s="32"/>
      <c r="C209" s="10"/>
      <c r="D209" s="33"/>
    </row>
    <row r="210" spans="2:4" ht="12.75">
      <c r="B210" s="32"/>
      <c r="C210" s="10"/>
      <c r="D210" s="33"/>
    </row>
    <row r="211" spans="2:4" ht="12.75">
      <c r="B211" s="32"/>
      <c r="C211" s="10"/>
      <c r="D211" s="33"/>
    </row>
    <row r="212" spans="2:4" ht="12.75">
      <c r="B212" s="32"/>
      <c r="C212" s="10"/>
      <c r="D212" s="33"/>
    </row>
    <row r="213" spans="2:4" ht="12.75">
      <c r="B213" s="32"/>
      <c r="C213" s="10"/>
      <c r="D213" s="33"/>
    </row>
    <row r="214" spans="2:4" ht="12.75">
      <c r="B214" s="32"/>
      <c r="C214" s="10"/>
      <c r="D214" s="33"/>
    </row>
    <row r="215" spans="2:4" ht="12.75">
      <c r="B215" s="32"/>
      <c r="C215" s="10"/>
      <c r="D215" s="33"/>
    </row>
    <row r="216" spans="2:4" ht="12.75">
      <c r="B216" s="32"/>
      <c r="C216" s="10"/>
      <c r="D216" s="33"/>
    </row>
    <row r="217" spans="2:4" ht="12.75">
      <c r="B217" s="32"/>
      <c r="C217" s="10"/>
      <c r="D217" s="29"/>
    </row>
    <row r="218" spans="2:4" ht="12.75">
      <c r="B218" s="18"/>
      <c r="C218" s="9"/>
      <c r="D218" s="35"/>
    </row>
    <row r="219" spans="2:4" ht="12.75">
      <c r="B219" s="32"/>
      <c r="C219" s="15"/>
      <c r="D219" s="33"/>
    </row>
    <row r="220" spans="2:4" ht="12.75">
      <c r="B220" s="32"/>
      <c r="C220" s="15"/>
      <c r="D220" s="33"/>
    </row>
    <row r="221" spans="2:4" ht="12.75">
      <c r="B221" s="32"/>
      <c r="C221" s="10"/>
      <c r="D221" s="33"/>
    </row>
    <row r="222" spans="2:4" ht="12.75">
      <c r="B222" s="32"/>
      <c r="C222" s="15"/>
      <c r="D222" s="33"/>
    </row>
    <row r="223" spans="2:4" ht="12.75">
      <c r="B223" s="32"/>
      <c r="C223" s="10"/>
      <c r="D223" s="33"/>
    </row>
    <row r="224" spans="2:4" ht="12.75">
      <c r="B224" s="32"/>
      <c r="C224" s="15"/>
      <c r="D224" s="33"/>
    </row>
    <row r="225" spans="2:4" ht="12.75">
      <c r="B225" s="32"/>
      <c r="C225" s="10"/>
      <c r="D225" s="33"/>
    </row>
    <row r="226" spans="2:4" ht="12.75">
      <c r="B226" s="32"/>
      <c r="C226" s="10"/>
      <c r="D226" s="33"/>
    </row>
    <row r="227" spans="2:4" ht="12.75">
      <c r="B227" s="32"/>
      <c r="C227" s="15"/>
      <c r="D227" s="33"/>
    </row>
    <row r="228" spans="2:4" ht="12.75">
      <c r="B228" s="32"/>
      <c r="C228" s="15"/>
      <c r="D228" s="33"/>
    </row>
    <row r="229" spans="2:4" ht="12.75">
      <c r="B229" s="32"/>
      <c r="C229" s="10"/>
      <c r="D229" s="33"/>
    </row>
    <row r="230" spans="2:4" ht="12.75">
      <c r="B230" s="32"/>
      <c r="C230" s="15"/>
      <c r="D230" s="33"/>
    </row>
    <row r="231" spans="2:4" ht="12.75">
      <c r="B231" s="32"/>
      <c r="C231" s="15"/>
      <c r="D231" s="46"/>
    </row>
    <row r="232" spans="2:4" ht="12.75">
      <c r="B232" s="32"/>
      <c r="C232" s="15"/>
      <c r="D232" s="47"/>
    </row>
    <row r="233" spans="2:5" ht="12.75">
      <c r="B233" s="32"/>
      <c r="C233" s="15"/>
      <c r="D233" s="47"/>
      <c r="E233" s="11"/>
    </row>
    <row r="234" spans="2:4" ht="12.75">
      <c r="B234" s="32"/>
      <c r="C234" s="10"/>
      <c r="D234" s="48"/>
    </row>
    <row r="235" spans="2:4" ht="12.75">
      <c r="B235" s="32"/>
      <c r="C235" s="15"/>
      <c r="D235" s="46"/>
    </row>
    <row r="236" spans="2:5" ht="12.75">
      <c r="B236" s="32"/>
      <c r="C236" s="15"/>
      <c r="D236" s="47"/>
      <c r="E236" s="14"/>
    </row>
    <row r="237" spans="2:5" ht="12.75">
      <c r="B237" s="32"/>
      <c r="C237" s="15"/>
      <c r="D237" s="47"/>
      <c r="E237" s="14"/>
    </row>
    <row r="238" spans="2:5" ht="12.75">
      <c r="B238" s="32"/>
      <c r="C238" s="15"/>
      <c r="D238" s="33"/>
      <c r="E238" s="14"/>
    </row>
    <row r="239" spans="2:4" ht="12.75">
      <c r="B239" s="32"/>
      <c r="C239" s="15"/>
      <c r="D239" s="33"/>
    </row>
    <row r="240" spans="2:4" ht="12.75">
      <c r="B240" s="32"/>
      <c r="C240" s="10"/>
      <c r="D240" s="33"/>
    </row>
    <row r="241" spans="2:4" ht="12.75">
      <c r="B241" s="32"/>
      <c r="C241" s="15"/>
      <c r="D241" s="33"/>
    </row>
    <row r="242" spans="2:4" ht="12.75">
      <c r="B242" s="32"/>
      <c r="C242" s="15"/>
      <c r="D242" s="33"/>
    </row>
    <row r="243" spans="2:4" ht="12.75">
      <c r="B243" s="32"/>
      <c r="C243" s="15"/>
      <c r="D243" s="33"/>
    </row>
    <row r="244" spans="2:4" ht="12.75">
      <c r="B244" s="32"/>
      <c r="C244" s="15"/>
      <c r="D244" s="33"/>
    </row>
    <row r="245" spans="2:4" ht="12.75">
      <c r="B245" s="32"/>
      <c r="C245" s="4"/>
      <c r="D245" s="34"/>
    </row>
    <row r="246" spans="2:4" ht="12.75">
      <c r="B246" s="4"/>
      <c r="C246" s="4"/>
      <c r="D246" s="34"/>
    </row>
    <row r="247" spans="2:4" ht="12.75">
      <c r="B247" s="4"/>
      <c r="C247" s="4"/>
      <c r="D247" s="34"/>
    </row>
    <row r="248" spans="2:4" ht="12.75">
      <c r="B248" s="4"/>
      <c r="C248" s="4"/>
      <c r="D248" s="34"/>
    </row>
    <row r="249" spans="2:4" ht="12.75">
      <c r="B249" s="4"/>
      <c r="C249" s="4"/>
      <c r="D249" s="34"/>
    </row>
    <row r="250" spans="2:4" ht="12.75">
      <c r="B250" s="4"/>
      <c r="C250" s="4"/>
      <c r="D250" s="34"/>
    </row>
    <row r="251" spans="2:4" ht="12.75">
      <c r="B251" s="4"/>
      <c r="C251" s="4"/>
      <c r="D251" s="34"/>
    </row>
    <row r="252" spans="2:4" ht="12.75">
      <c r="B252" s="4"/>
      <c r="C252" s="4"/>
      <c r="D252" s="34"/>
    </row>
    <row r="253" spans="2:4" ht="12.75">
      <c r="B253" s="32"/>
      <c r="C253" s="10"/>
      <c r="D253" s="29"/>
    </row>
    <row r="254" spans="2:4" ht="12.75">
      <c r="B254" s="18"/>
      <c r="C254" s="21"/>
      <c r="D254" s="45"/>
    </row>
    <row r="255" spans="2:4" ht="12.75">
      <c r="B255" s="22"/>
      <c r="C255" s="10"/>
      <c r="D255" s="27"/>
    </row>
    <row r="256" spans="2:4" ht="12.75">
      <c r="B256" s="22"/>
      <c r="C256" s="10"/>
      <c r="D256" s="27"/>
    </row>
    <row r="257" spans="2:4" ht="12.75">
      <c r="B257" s="22"/>
      <c r="C257" s="10"/>
      <c r="D257" s="27"/>
    </row>
    <row r="258" spans="2:4" ht="12.75">
      <c r="B258" s="5"/>
      <c r="C258" s="10"/>
      <c r="D258" s="27"/>
    </row>
    <row r="259" spans="2:4" ht="12.75">
      <c r="B259" s="18"/>
      <c r="C259" s="21"/>
      <c r="D259" s="45"/>
    </row>
    <row r="260" spans="2:4" ht="12.75">
      <c r="B260" s="18"/>
      <c r="C260" s="21"/>
      <c r="D260" s="27"/>
    </row>
    <row r="261" spans="2:4" ht="12.75">
      <c r="B261" s="29"/>
      <c r="C261" s="9"/>
      <c r="D261" s="26"/>
    </row>
    <row r="262" spans="2:4" ht="12.75">
      <c r="B262" s="5"/>
      <c r="C262" s="15"/>
      <c r="D262" s="19"/>
    </row>
    <row r="263" spans="2:4" ht="12.75">
      <c r="B263" s="5"/>
      <c r="C263" s="15"/>
      <c r="D263" s="19"/>
    </row>
    <row r="264" spans="2:4" ht="12.75">
      <c r="B264" s="5"/>
      <c r="C264" s="10"/>
      <c r="D264" s="19"/>
    </row>
    <row r="265" spans="2:4" ht="12.75">
      <c r="B265" s="5"/>
      <c r="C265" s="10"/>
      <c r="D265" s="19"/>
    </row>
    <row r="266" spans="2:4" ht="12.75">
      <c r="B266" s="22"/>
      <c r="C266" s="10"/>
      <c r="D266" s="27"/>
    </row>
    <row r="267" spans="2:4" ht="12.75">
      <c r="B267" s="22"/>
      <c r="C267" s="10"/>
      <c r="D267" s="27"/>
    </row>
    <row r="268" spans="2:4" ht="12.75">
      <c r="B268" s="5"/>
      <c r="C268" s="15"/>
      <c r="D268" s="19"/>
    </row>
    <row r="269" spans="2:4" ht="12.75">
      <c r="B269" s="5"/>
      <c r="C269" s="10"/>
      <c r="D269" s="19"/>
    </row>
    <row r="270" spans="2:4" ht="12.75">
      <c r="B270" s="5"/>
      <c r="C270" s="15"/>
      <c r="D270" s="19"/>
    </row>
    <row r="271" spans="2:4" ht="12.75">
      <c r="B271" s="5"/>
      <c r="C271" s="4"/>
      <c r="D271" s="19"/>
    </row>
    <row r="272" spans="2:4" ht="12.75">
      <c r="B272" s="5"/>
      <c r="C272" s="21"/>
      <c r="D272" s="45"/>
    </row>
    <row r="273" spans="2:4" ht="12.75">
      <c r="B273" s="5"/>
      <c r="C273" s="21"/>
      <c r="D273" s="19"/>
    </row>
    <row r="274" spans="2:4" ht="12.75">
      <c r="B274" s="29"/>
      <c r="C274" s="9"/>
      <c r="D274" s="45"/>
    </row>
    <row r="275" spans="2:4" ht="12.75">
      <c r="B275" s="4"/>
      <c r="C275" s="15"/>
      <c r="D275" s="19"/>
    </row>
    <row r="276" spans="2:4" ht="12.75">
      <c r="B276" s="4"/>
      <c r="C276" s="15"/>
      <c r="D276" s="19"/>
    </row>
    <row r="277" spans="2:4" ht="12.75">
      <c r="B277" s="4"/>
      <c r="C277" s="9"/>
      <c r="D277" s="29"/>
    </row>
    <row r="278" spans="2:4" ht="12.75">
      <c r="B278" s="5"/>
      <c r="C278" s="15"/>
      <c r="D278" s="4"/>
    </row>
    <row r="279" spans="2:4" ht="12.75">
      <c r="B279" s="5"/>
      <c r="C279" s="31"/>
      <c r="D279" s="4"/>
    </row>
    <row r="280" spans="2:4" ht="12.75">
      <c r="B280" s="5"/>
      <c r="C280" s="15"/>
      <c r="D280" s="4"/>
    </row>
    <row r="281" spans="2:4" ht="12.75">
      <c r="B281" s="5"/>
      <c r="C281" s="15"/>
      <c r="D281" s="4"/>
    </row>
    <row r="282" spans="2:4" ht="12.75">
      <c r="B282" s="4"/>
      <c r="C282" s="21"/>
      <c r="D282" s="4"/>
    </row>
    <row r="283" spans="2:4" ht="12.75">
      <c r="B283" s="4"/>
      <c r="C283" s="21"/>
      <c r="D283" s="4"/>
    </row>
    <row r="284" spans="2:4" ht="12.75">
      <c r="B284" s="4"/>
      <c r="C284" s="21"/>
      <c r="D284" s="4"/>
    </row>
    <row r="285" spans="2:4" ht="12.75">
      <c r="B285" s="4"/>
      <c r="C285" s="21"/>
      <c r="D285" s="4"/>
    </row>
    <row r="286" spans="2:4" ht="12.75">
      <c r="B286" s="4"/>
      <c r="C286" s="21"/>
      <c r="D286" s="4"/>
    </row>
    <row r="287" spans="2:4" ht="12.75">
      <c r="B287" s="4"/>
      <c r="C287" s="21"/>
      <c r="D287" s="4"/>
    </row>
    <row r="288" spans="2:4" ht="12.75">
      <c r="B288" s="4"/>
      <c r="C288" s="21"/>
      <c r="D288" s="4"/>
    </row>
    <row r="289" spans="2:4" ht="12.75">
      <c r="B289" s="29"/>
      <c r="C289" s="9"/>
      <c r="D289" s="4"/>
    </row>
    <row r="290" spans="2:4" ht="12.75">
      <c r="B290" s="29"/>
      <c r="C290" s="9"/>
      <c r="D290" s="4"/>
    </row>
    <row r="291" spans="2:4" ht="12.75">
      <c r="B291" s="4"/>
      <c r="C291" s="15"/>
      <c r="D291" s="4"/>
    </row>
    <row r="292" spans="2:4" ht="12.75">
      <c r="B292" s="4"/>
      <c r="C292" s="15"/>
      <c r="D292" s="4"/>
    </row>
    <row r="293" spans="2:4" ht="12.75">
      <c r="B293" s="22"/>
      <c r="C293" s="15"/>
      <c r="D293" s="4"/>
    </row>
    <row r="294" spans="2:4" ht="12.75">
      <c r="B294" s="5"/>
      <c r="C294" s="4"/>
      <c r="D294" s="4"/>
    </row>
    <row r="295" spans="2:6" ht="12.75">
      <c r="B295" s="5"/>
      <c r="C295" s="4"/>
      <c r="D295" s="4"/>
      <c r="E295" s="12"/>
      <c r="F295" s="14"/>
    </row>
    <row r="296" spans="2:6" ht="12.75">
      <c r="B296" s="5"/>
      <c r="C296" s="4"/>
      <c r="D296" s="4"/>
      <c r="F296" s="14"/>
    </row>
    <row r="297" spans="2:4" ht="12.75">
      <c r="B297" s="5"/>
      <c r="C297" s="10"/>
      <c r="D297" s="4"/>
    </row>
    <row r="298" spans="2:4" ht="12.75">
      <c r="B298" s="5"/>
      <c r="C298" s="15"/>
      <c r="D298" s="4"/>
    </row>
    <row r="299" spans="2:4" ht="12.75">
      <c r="B299" s="5"/>
      <c r="C299" s="15"/>
      <c r="D299" s="4"/>
    </row>
    <row r="300" spans="2:4" ht="12.75">
      <c r="B300" s="5"/>
      <c r="C300" s="15"/>
      <c r="D300" s="4"/>
    </row>
    <row r="301" spans="2:4" ht="12.75">
      <c r="B301" s="5"/>
      <c r="C301" s="15"/>
      <c r="D301" s="4"/>
    </row>
    <row r="302" spans="2:4" ht="12.75">
      <c r="B302" s="5"/>
      <c r="C302" s="15"/>
      <c r="D302" s="4"/>
    </row>
    <row r="303" spans="2:4" ht="12.75">
      <c r="B303" s="5"/>
      <c r="C303" s="15"/>
      <c r="D303" s="4"/>
    </row>
    <row r="304" spans="2:4" ht="12.75">
      <c r="B304" s="5"/>
      <c r="C304" s="15"/>
      <c r="D304" s="4"/>
    </row>
    <row r="305" spans="2:4" ht="12.75">
      <c r="B305" s="5"/>
      <c r="C305" s="15"/>
      <c r="D305" s="4"/>
    </row>
    <row r="306" spans="2:4" ht="12.75">
      <c r="B306" s="5"/>
      <c r="C306" s="15"/>
      <c r="D306" s="4"/>
    </row>
    <row r="307" spans="2:4" ht="12.75">
      <c r="B307" s="5"/>
      <c r="C307" s="10"/>
      <c r="D307" s="4"/>
    </row>
    <row r="308" spans="2:4" ht="12.75">
      <c r="B308" s="29"/>
      <c r="C308" s="9"/>
      <c r="D308" s="4"/>
    </row>
    <row r="309" spans="2:3" ht="12.75">
      <c r="B309" s="4"/>
      <c r="C309" s="15"/>
    </row>
    <row r="310" spans="2:3" ht="12.75">
      <c r="B310" s="4"/>
      <c r="C310" s="15"/>
    </row>
    <row r="311" spans="2:3" ht="12.75">
      <c r="B311" s="4"/>
      <c r="C311" s="9"/>
    </row>
    <row r="312" spans="2:3" ht="12.75">
      <c r="B312" s="9"/>
      <c r="C312" s="4"/>
    </row>
    <row r="313" spans="2:3" ht="12.75">
      <c r="B313" s="15"/>
      <c r="C313" s="4"/>
    </row>
    <row r="314" spans="2:3" ht="12.75">
      <c r="B314" s="15"/>
      <c r="C314" s="15"/>
    </row>
    <row r="315" spans="2:3" ht="12.75">
      <c r="B315" s="4"/>
      <c r="C315" s="22"/>
    </row>
    <row r="316" spans="2:3" ht="12.75">
      <c r="B316" s="4"/>
      <c r="C316" s="15"/>
    </row>
    <row r="317" spans="2:3" ht="12.75">
      <c r="B317" s="4"/>
      <c r="C317" s="21"/>
    </row>
    <row r="318" ht="12.75">
      <c r="C318" s="13"/>
    </row>
    <row r="319" ht="12.75">
      <c r="C319" s="13"/>
    </row>
    <row r="320" ht="12.75">
      <c r="C320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25">
      <selection activeCell="E46" sqref="E46"/>
    </sheetView>
  </sheetViews>
  <sheetFormatPr defaultColWidth="9.140625" defaultRowHeight="12.75"/>
  <cols>
    <col min="2" max="2" width="21.140625" style="0" customWidth="1"/>
    <col min="5" max="5" width="45.00390625" style="0" customWidth="1"/>
    <col min="7" max="7" width="10.7109375" style="0" bestFit="1" customWidth="1"/>
  </cols>
  <sheetData>
    <row r="1" spans="1:5" ht="13.5" thickBot="1">
      <c r="A1" s="37"/>
      <c r="B1" s="37"/>
      <c r="C1" s="37"/>
      <c r="D1" s="37"/>
      <c r="E1" s="37"/>
    </row>
    <row r="2" spans="1:5" ht="15.75">
      <c r="A2" s="167"/>
      <c r="B2" s="169"/>
      <c r="C2" s="210" t="s">
        <v>355</v>
      </c>
      <c r="D2" s="211"/>
      <c r="E2" s="212"/>
    </row>
    <row r="3" spans="1:5" ht="15" thickBot="1">
      <c r="A3" s="168"/>
      <c r="B3" s="170"/>
      <c r="C3" s="213" t="s">
        <v>289</v>
      </c>
      <c r="D3" s="214"/>
      <c r="E3" s="215"/>
    </row>
    <row r="4" spans="1:5" ht="13.5" thickBot="1">
      <c r="A4" s="217" t="s">
        <v>249</v>
      </c>
      <c r="B4" s="218"/>
      <c r="C4" s="218"/>
      <c r="D4" s="218"/>
      <c r="E4" s="218"/>
    </row>
    <row r="5" spans="1:5" ht="12.75">
      <c r="A5" s="219" t="s">
        <v>240</v>
      </c>
      <c r="B5" s="219"/>
      <c r="C5" s="216">
        <f>SUM(C6:E9)</f>
        <v>8600000</v>
      </c>
      <c r="D5" s="216"/>
      <c r="E5" s="216"/>
    </row>
    <row r="6" spans="1:5" ht="12.75">
      <c r="A6" s="195" t="s">
        <v>241</v>
      </c>
      <c r="B6" s="195"/>
      <c r="C6" s="198">
        <v>4705900</v>
      </c>
      <c r="D6" s="198"/>
      <c r="E6" s="198"/>
    </row>
    <row r="7" spans="1:5" ht="12.75">
      <c r="A7" s="195" t="s">
        <v>242</v>
      </c>
      <c r="B7" s="195"/>
      <c r="C7" s="198">
        <v>1595000</v>
      </c>
      <c r="D7" s="198"/>
      <c r="E7" s="198"/>
    </row>
    <row r="8" spans="1:5" ht="12.75">
      <c r="A8" s="195" t="s">
        <v>243</v>
      </c>
      <c r="B8" s="195"/>
      <c r="C8" s="198">
        <v>263200</v>
      </c>
      <c r="D8" s="198"/>
      <c r="E8" s="198"/>
    </row>
    <row r="9" spans="1:5" ht="12.75">
      <c r="A9" s="195" t="s">
        <v>82</v>
      </c>
      <c r="B9" s="195"/>
      <c r="C9" s="198">
        <v>2035900</v>
      </c>
      <c r="D9" s="198"/>
      <c r="E9" s="198"/>
    </row>
    <row r="10" spans="1:5" ht="12.75">
      <c r="A10" s="207" t="s">
        <v>244</v>
      </c>
      <c r="B10" s="207"/>
      <c r="C10" s="227">
        <f>SUM(C11:E15)</f>
        <v>6140500</v>
      </c>
      <c r="D10" s="227"/>
      <c r="E10" s="227"/>
    </row>
    <row r="11" spans="1:5" ht="12.75">
      <c r="A11" s="195" t="s">
        <v>245</v>
      </c>
      <c r="B11" s="195"/>
      <c r="C11" s="198">
        <v>4021000</v>
      </c>
      <c r="D11" s="198"/>
      <c r="E11" s="198"/>
    </row>
    <row r="12" spans="1:5" ht="12.75">
      <c r="A12" s="195" t="s">
        <v>246</v>
      </c>
      <c r="B12" s="195"/>
      <c r="C12" s="198">
        <v>1563900</v>
      </c>
      <c r="D12" s="198"/>
      <c r="E12" s="198"/>
    </row>
    <row r="13" spans="1:5" ht="12.75">
      <c r="A13" s="195" t="s">
        <v>247</v>
      </c>
      <c r="B13" s="195"/>
      <c r="C13" s="198">
        <v>485000</v>
      </c>
      <c r="D13" s="198"/>
      <c r="E13" s="198"/>
    </row>
    <row r="14" spans="1:5" ht="12.75">
      <c r="A14" s="230" t="s">
        <v>88</v>
      </c>
      <c r="B14" s="231"/>
      <c r="C14" s="199">
        <v>10600</v>
      </c>
      <c r="D14" s="200"/>
      <c r="E14" s="201"/>
    </row>
    <row r="15" spans="1:7" ht="12.75">
      <c r="A15" s="195" t="s">
        <v>248</v>
      </c>
      <c r="B15" s="195"/>
      <c r="C15" s="198">
        <v>60000</v>
      </c>
      <c r="D15" s="198"/>
      <c r="E15" s="198"/>
      <c r="G15" s="36"/>
    </row>
    <row r="16" spans="1:5" ht="13.5" thickBot="1">
      <c r="A16" s="228" t="s">
        <v>262</v>
      </c>
      <c r="B16" s="229"/>
      <c r="C16" s="203">
        <f>SUM(C5-C10)</f>
        <v>2459500</v>
      </c>
      <c r="D16" s="203"/>
      <c r="E16" s="203"/>
    </row>
    <row r="17" spans="1:5" ht="13.5" thickBot="1">
      <c r="A17" s="190" t="s">
        <v>250</v>
      </c>
      <c r="B17" s="191"/>
      <c r="C17" s="191"/>
      <c r="D17" s="191"/>
      <c r="E17" s="191"/>
    </row>
    <row r="18" spans="1:5" ht="12.75">
      <c r="A18" s="208" t="s">
        <v>253</v>
      </c>
      <c r="B18" s="209"/>
      <c r="C18" s="204">
        <v>0</v>
      </c>
      <c r="D18" s="205"/>
      <c r="E18" s="206"/>
    </row>
    <row r="19" spans="1:5" ht="12.75">
      <c r="A19" s="195" t="s">
        <v>254</v>
      </c>
      <c r="B19" s="195"/>
      <c r="C19" s="197">
        <v>2345000</v>
      </c>
      <c r="D19" s="197"/>
      <c r="E19" s="197"/>
    </row>
    <row r="20" spans="1:5" ht="13.5" thickBot="1">
      <c r="A20" s="196" t="s">
        <v>251</v>
      </c>
      <c r="B20" s="196"/>
      <c r="C20" s="202">
        <f>C18-C19</f>
        <v>-2345000</v>
      </c>
      <c r="D20" s="202"/>
      <c r="E20" s="202"/>
    </row>
    <row r="21" spans="1:5" ht="13.5" thickBot="1">
      <c r="A21" s="190" t="s">
        <v>257</v>
      </c>
      <c r="B21" s="191"/>
      <c r="C21" s="192">
        <f>SUM(C16+C20)</f>
        <v>114500</v>
      </c>
      <c r="D21" s="193"/>
      <c r="E21" s="194"/>
    </row>
    <row r="22" spans="1:5" ht="13.5" thickBot="1">
      <c r="A22" s="190" t="s">
        <v>252</v>
      </c>
      <c r="B22" s="220"/>
      <c r="C22" s="220"/>
      <c r="D22" s="220"/>
      <c r="E22" s="220"/>
    </row>
    <row r="23" spans="1:5" ht="12.75">
      <c r="A23" s="221" t="s">
        <v>255</v>
      </c>
      <c r="B23" s="221"/>
      <c r="C23" s="233">
        <v>0</v>
      </c>
      <c r="D23" s="233"/>
      <c r="E23" s="233"/>
    </row>
    <row r="24" spans="1:5" ht="13.5" thickBot="1">
      <c r="A24" s="222" t="s">
        <v>256</v>
      </c>
      <c r="B24" s="222"/>
      <c r="C24" s="234">
        <v>114500</v>
      </c>
      <c r="D24" s="234"/>
      <c r="E24" s="234"/>
    </row>
    <row r="25" spans="1:5" ht="13.5" thickBot="1">
      <c r="A25" s="223" t="s">
        <v>258</v>
      </c>
      <c r="B25" s="224"/>
      <c r="C25" s="235">
        <f>SUM(C23-C24)</f>
        <v>-114500</v>
      </c>
      <c r="D25" s="236"/>
      <c r="E25" s="237"/>
    </row>
    <row r="26" spans="1:5" ht="13.5" thickBot="1">
      <c r="A26" s="190" t="s">
        <v>259</v>
      </c>
      <c r="B26" s="220"/>
      <c r="C26" s="192">
        <f>SUM(C21+C25)</f>
        <v>0</v>
      </c>
      <c r="D26" s="193"/>
      <c r="E26" s="194"/>
    </row>
    <row r="27" spans="1:5" ht="13.5" thickBot="1">
      <c r="A27" s="225" t="s">
        <v>260</v>
      </c>
      <c r="B27" s="226"/>
      <c r="C27" s="192">
        <f>SUM(C5+C18+C23)</f>
        <v>8600000</v>
      </c>
      <c r="D27" s="193"/>
      <c r="E27" s="194"/>
    </row>
    <row r="28" spans="1:5" ht="13.5" thickBot="1">
      <c r="A28" s="190" t="s">
        <v>261</v>
      </c>
      <c r="B28" s="232"/>
      <c r="C28" s="192">
        <f>SUM(C10+C19+C24)</f>
        <v>8600000</v>
      </c>
      <c r="D28" s="193"/>
      <c r="E28" s="194"/>
    </row>
    <row r="29" spans="1:5" ht="12.75">
      <c r="A29" s="37"/>
      <c r="B29" s="37"/>
      <c r="C29" s="37"/>
      <c r="D29" s="37"/>
      <c r="E29" s="37"/>
    </row>
    <row r="38" ht="12.75">
      <c r="E38" s="132" t="s">
        <v>360</v>
      </c>
    </row>
    <row r="42" ht="12.75">
      <c r="E42" s="37"/>
    </row>
    <row r="43" ht="12.75">
      <c r="E43" s="37"/>
    </row>
  </sheetData>
  <sheetProtection/>
  <mergeCells count="49">
    <mergeCell ref="A28:B28"/>
    <mergeCell ref="C28:E28"/>
    <mergeCell ref="C23:E23"/>
    <mergeCell ref="C24:E24"/>
    <mergeCell ref="C25:E25"/>
    <mergeCell ref="A26:B26"/>
    <mergeCell ref="C26:E26"/>
    <mergeCell ref="C27:E27"/>
    <mergeCell ref="A24:B24"/>
    <mergeCell ref="A25:B25"/>
    <mergeCell ref="A27:B27"/>
    <mergeCell ref="C10:E10"/>
    <mergeCell ref="C11:E11"/>
    <mergeCell ref="C12:E12"/>
    <mergeCell ref="A16:B16"/>
    <mergeCell ref="A14:B14"/>
    <mergeCell ref="A12:B12"/>
    <mergeCell ref="C5:E5"/>
    <mergeCell ref="A4:E4"/>
    <mergeCell ref="A5:B5"/>
    <mergeCell ref="A22:E22"/>
    <mergeCell ref="A23:B23"/>
    <mergeCell ref="C6:E6"/>
    <mergeCell ref="C7:E7"/>
    <mergeCell ref="A10:B10"/>
    <mergeCell ref="A15:B15"/>
    <mergeCell ref="A18:B18"/>
    <mergeCell ref="C2:E2"/>
    <mergeCell ref="C3:E3"/>
    <mergeCell ref="A11:B11"/>
    <mergeCell ref="C8:E8"/>
    <mergeCell ref="C9:E9"/>
    <mergeCell ref="C15:E15"/>
    <mergeCell ref="C14:E14"/>
    <mergeCell ref="C20:E20"/>
    <mergeCell ref="A9:B9"/>
    <mergeCell ref="A6:B6"/>
    <mergeCell ref="C16:E16"/>
    <mergeCell ref="A13:B13"/>
    <mergeCell ref="A7:B7"/>
    <mergeCell ref="A8:B8"/>
    <mergeCell ref="C13:E13"/>
    <mergeCell ref="A21:B21"/>
    <mergeCell ref="C21:E21"/>
    <mergeCell ref="A17:E17"/>
    <mergeCell ref="A19:B19"/>
    <mergeCell ref="A20:B20"/>
    <mergeCell ref="C19:E19"/>
    <mergeCell ref="C18:E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6"/>
  <sheetViews>
    <sheetView zoomScalePageLayoutView="0" workbookViewId="0" topLeftCell="A193">
      <selection activeCell="I149" sqref="I149"/>
    </sheetView>
  </sheetViews>
  <sheetFormatPr defaultColWidth="9.140625" defaultRowHeight="12.75"/>
  <cols>
    <col min="2" max="2" width="7.8515625" style="0" customWidth="1"/>
    <col min="3" max="3" width="8.00390625" style="0" customWidth="1"/>
    <col min="4" max="4" width="41.28125" style="0" customWidth="1"/>
    <col min="5" max="5" width="39.57421875" style="0" customWidth="1"/>
    <col min="6" max="8" width="11.7109375" style="0" bestFit="1" customWidth="1"/>
  </cols>
  <sheetData>
    <row r="1" spans="1:5" ht="13.5" thickBot="1">
      <c r="A1" s="218" t="s">
        <v>170</v>
      </c>
      <c r="B1" s="218"/>
      <c r="C1" s="218"/>
      <c r="D1" s="125"/>
      <c r="E1" s="125"/>
    </row>
    <row r="2" spans="1:5" ht="12.75">
      <c r="A2" s="83" t="s">
        <v>193</v>
      </c>
      <c r="B2" s="84" t="s">
        <v>175</v>
      </c>
      <c r="C2" s="83" t="s">
        <v>176</v>
      </c>
      <c r="D2" s="77" t="s">
        <v>174</v>
      </c>
      <c r="E2" s="81" t="s">
        <v>24</v>
      </c>
    </row>
    <row r="3" spans="1:5" ht="13.5" thickBot="1">
      <c r="A3" s="85" t="s">
        <v>171</v>
      </c>
      <c r="B3" s="85" t="s">
        <v>171</v>
      </c>
      <c r="C3" s="85" t="s">
        <v>171</v>
      </c>
      <c r="D3" s="86" t="s">
        <v>177</v>
      </c>
      <c r="E3" s="87" t="s">
        <v>173</v>
      </c>
    </row>
    <row r="4" spans="1:5" ht="13.5" thickBot="1">
      <c r="A4" s="81">
        <v>1</v>
      </c>
      <c r="B4" s="77">
        <v>2</v>
      </c>
      <c r="C4" s="81">
        <v>3</v>
      </c>
      <c r="D4" s="76">
        <v>4</v>
      </c>
      <c r="E4" s="82">
        <v>5</v>
      </c>
    </row>
    <row r="5" spans="1:5" ht="13.5" thickBot="1">
      <c r="A5" s="190" t="s">
        <v>178</v>
      </c>
      <c r="B5" s="191"/>
      <c r="C5" s="232"/>
      <c r="D5" s="49" t="s">
        <v>83</v>
      </c>
      <c r="E5" s="175">
        <f>SUM(E7+E131+E145)</f>
        <v>8600000</v>
      </c>
    </row>
    <row r="6" spans="1:5" ht="12.75">
      <c r="A6" s="91"/>
      <c r="B6" s="89"/>
      <c r="C6" s="89"/>
      <c r="D6" s="174"/>
      <c r="E6" s="176"/>
    </row>
    <row r="7" spans="1:6" ht="12.75">
      <c r="A7" s="39"/>
      <c r="B7" s="126"/>
      <c r="C7" s="44">
        <v>610000</v>
      </c>
      <c r="D7" s="90" t="s">
        <v>116</v>
      </c>
      <c r="E7" s="177">
        <f>SUM(E9+E21+E24+E82+E121+E128+E143)</f>
        <v>6140500</v>
      </c>
      <c r="F7" s="50"/>
    </row>
    <row r="8" spans="1:6" ht="12.75">
      <c r="A8" s="39"/>
      <c r="B8" s="39"/>
      <c r="C8" s="38"/>
      <c r="D8" s="38"/>
      <c r="E8" s="177"/>
      <c r="F8" s="50"/>
    </row>
    <row r="9" spans="1:6" ht="12.75">
      <c r="A9" s="39"/>
      <c r="B9" s="127" t="s">
        <v>187</v>
      </c>
      <c r="C9" s="38">
        <v>611000</v>
      </c>
      <c r="D9" s="38" t="s">
        <v>179</v>
      </c>
      <c r="E9" s="177">
        <f>SUM(E11:E13)</f>
        <v>1604600</v>
      </c>
      <c r="F9" s="50"/>
    </row>
    <row r="10" spans="1:6" ht="12.75">
      <c r="A10" s="39"/>
      <c r="B10" s="127"/>
      <c r="C10" s="38"/>
      <c r="D10" s="38"/>
      <c r="E10" s="177"/>
      <c r="F10" s="50"/>
    </row>
    <row r="11" spans="1:7" ht="12.75">
      <c r="A11" s="39"/>
      <c r="B11" s="127" t="s">
        <v>180</v>
      </c>
      <c r="C11" s="38">
        <v>611100</v>
      </c>
      <c r="D11" s="38" t="s">
        <v>338</v>
      </c>
      <c r="E11" s="177">
        <v>1400000</v>
      </c>
      <c r="G11" s="42"/>
    </row>
    <row r="12" spans="1:7" ht="12.75">
      <c r="A12" s="39"/>
      <c r="B12" s="127"/>
      <c r="C12" s="38"/>
      <c r="D12" s="38"/>
      <c r="E12" s="177"/>
      <c r="G12" s="42"/>
    </row>
    <row r="13" spans="1:7" ht="12.75">
      <c r="A13" s="39"/>
      <c r="B13" s="127" t="s">
        <v>180</v>
      </c>
      <c r="C13" s="38">
        <v>611200</v>
      </c>
      <c r="D13" s="38" t="s">
        <v>337</v>
      </c>
      <c r="E13" s="177">
        <f>SUM(E14:E19)</f>
        <v>204600</v>
      </c>
      <c r="G13" s="42"/>
    </row>
    <row r="14" spans="1:7" ht="12.75">
      <c r="A14" s="39"/>
      <c r="B14" s="127" t="s">
        <v>180</v>
      </c>
      <c r="C14" s="128">
        <v>611211</v>
      </c>
      <c r="D14" s="39" t="s">
        <v>181</v>
      </c>
      <c r="E14" s="171">
        <v>24000</v>
      </c>
      <c r="G14" s="42"/>
    </row>
    <row r="15" spans="1:7" ht="12.75">
      <c r="A15" s="39"/>
      <c r="B15" s="127" t="s">
        <v>180</v>
      </c>
      <c r="C15" s="128">
        <v>611221</v>
      </c>
      <c r="D15" s="39" t="s">
        <v>182</v>
      </c>
      <c r="E15" s="171">
        <v>110000</v>
      </c>
      <c r="G15" s="42"/>
    </row>
    <row r="16" spans="1:7" ht="12.75">
      <c r="A16" s="39"/>
      <c r="B16" s="127" t="s">
        <v>180</v>
      </c>
      <c r="C16" s="128">
        <v>611224</v>
      </c>
      <c r="D16" s="39" t="s">
        <v>183</v>
      </c>
      <c r="E16" s="171">
        <v>28000</v>
      </c>
      <c r="F16" s="36"/>
      <c r="G16" s="42"/>
    </row>
    <row r="17" spans="1:7" ht="12.75">
      <c r="A17" s="39"/>
      <c r="B17" s="127" t="s">
        <v>180</v>
      </c>
      <c r="C17" s="128">
        <v>611225</v>
      </c>
      <c r="D17" s="39" t="s">
        <v>184</v>
      </c>
      <c r="E17" s="171">
        <v>22000</v>
      </c>
      <c r="G17" s="42"/>
    </row>
    <row r="18" spans="1:7" ht="12.75">
      <c r="A18" s="39"/>
      <c r="B18" s="127" t="s">
        <v>180</v>
      </c>
      <c r="C18" s="128">
        <v>611227</v>
      </c>
      <c r="D18" s="39" t="s">
        <v>185</v>
      </c>
      <c r="E18" s="171">
        <v>20000</v>
      </c>
      <c r="G18" s="42"/>
    </row>
    <row r="19" spans="1:7" ht="12.75">
      <c r="A19" s="39"/>
      <c r="B19" s="127" t="s">
        <v>180</v>
      </c>
      <c r="C19" s="128">
        <v>611230</v>
      </c>
      <c r="D19" s="39" t="s">
        <v>186</v>
      </c>
      <c r="E19" s="171">
        <v>600</v>
      </c>
      <c r="G19" s="42"/>
    </row>
    <row r="20" spans="1:7" ht="12.75">
      <c r="A20" s="39"/>
      <c r="B20" s="127"/>
      <c r="C20" s="128"/>
      <c r="D20" s="39"/>
      <c r="E20" s="171"/>
      <c r="G20" s="42"/>
    </row>
    <row r="21" spans="1:7" ht="12.75">
      <c r="A21" s="39"/>
      <c r="B21" s="127" t="s">
        <v>187</v>
      </c>
      <c r="C21" s="38">
        <v>612000</v>
      </c>
      <c r="D21" s="38" t="s">
        <v>206</v>
      </c>
      <c r="E21" s="177">
        <f>SUM(E22)</f>
        <v>147000</v>
      </c>
      <c r="G21" s="42"/>
    </row>
    <row r="22" spans="1:7" ht="12.75">
      <c r="A22" s="39"/>
      <c r="B22" s="127" t="s">
        <v>180</v>
      </c>
      <c r="C22" s="39">
        <v>612000</v>
      </c>
      <c r="D22" s="39" t="s">
        <v>115</v>
      </c>
      <c r="E22" s="171">
        <v>147000</v>
      </c>
      <c r="G22" s="42"/>
    </row>
    <row r="23" spans="1:7" ht="12.75">
      <c r="A23" s="39"/>
      <c r="B23" s="127"/>
      <c r="C23" s="39"/>
      <c r="D23" s="39"/>
      <c r="E23" s="171"/>
      <c r="G23" s="42"/>
    </row>
    <row r="24" spans="1:7" ht="12.75">
      <c r="A24" s="39"/>
      <c r="B24" s="127" t="s">
        <v>180</v>
      </c>
      <c r="C24" s="38">
        <v>613000</v>
      </c>
      <c r="D24" s="38" t="s">
        <v>207</v>
      </c>
      <c r="E24" s="177">
        <f>SUM(E25:E55)</f>
        <v>2269400</v>
      </c>
      <c r="G24" s="42"/>
    </row>
    <row r="25" spans="1:7" ht="12.75">
      <c r="A25" s="39"/>
      <c r="B25" s="127" t="s">
        <v>180</v>
      </c>
      <c r="C25" s="39">
        <v>613110</v>
      </c>
      <c r="D25" s="39" t="s">
        <v>346</v>
      </c>
      <c r="E25" s="171">
        <v>3000</v>
      </c>
      <c r="G25" s="42"/>
    </row>
    <row r="26" spans="1:7" ht="12.75">
      <c r="A26" s="39"/>
      <c r="B26" s="127" t="s">
        <v>189</v>
      </c>
      <c r="C26" s="39">
        <v>613211</v>
      </c>
      <c r="D26" s="39" t="s">
        <v>188</v>
      </c>
      <c r="E26" s="171">
        <v>18000</v>
      </c>
      <c r="G26" s="42"/>
    </row>
    <row r="27" spans="1:7" ht="12.75">
      <c r="A27" s="39"/>
      <c r="B27" s="127" t="s">
        <v>189</v>
      </c>
      <c r="C27" s="39">
        <v>613211</v>
      </c>
      <c r="D27" s="39" t="s">
        <v>84</v>
      </c>
      <c r="E27" s="171">
        <v>230000</v>
      </c>
      <c r="G27" s="42"/>
    </row>
    <row r="28" spans="1:7" ht="12.75">
      <c r="A28" s="39"/>
      <c r="B28" s="127" t="s">
        <v>189</v>
      </c>
      <c r="C28" s="39">
        <v>613213</v>
      </c>
      <c r="D28" s="39" t="s">
        <v>347</v>
      </c>
      <c r="E28" s="171">
        <v>15400</v>
      </c>
      <c r="G28" s="42"/>
    </row>
    <row r="29" spans="1:7" ht="12.75">
      <c r="A29" s="39"/>
      <c r="B29" s="127" t="s">
        <v>190</v>
      </c>
      <c r="C29" s="39">
        <v>613310</v>
      </c>
      <c r="D29" s="39" t="s">
        <v>192</v>
      </c>
      <c r="E29" s="171">
        <v>30000</v>
      </c>
      <c r="F29" s="36"/>
      <c r="G29" s="42"/>
    </row>
    <row r="30" spans="1:7" ht="12.75">
      <c r="A30" s="39"/>
      <c r="B30" s="127" t="s">
        <v>267</v>
      </c>
      <c r="C30" s="39">
        <v>613321</v>
      </c>
      <c r="D30" s="39" t="s">
        <v>39</v>
      </c>
      <c r="E30" s="171">
        <v>12500</v>
      </c>
      <c r="F30" s="36"/>
      <c r="G30" s="42"/>
    </row>
    <row r="31" spans="1:7" ht="12.75">
      <c r="A31" s="39"/>
      <c r="B31" s="127" t="s">
        <v>263</v>
      </c>
      <c r="C31" s="39">
        <v>613329</v>
      </c>
      <c r="D31" s="39" t="s">
        <v>62</v>
      </c>
      <c r="E31" s="171">
        <v>250000</v>
      </c>
      <c r="G31" s="42"/>
    </row>
    <row r="32" spans="1:7" ht="12.75">
      <c r="A32" s="39"/>
      <c r="B32" s="127" t="s">
        <v>180</v>
      </c>
      <c r="C32" s="39">
        <v>613410</v>
      </c>
      <c r="D32" s="39" t="s">
        <v>61</v>
      </c>
      <c r="E32" s="171">
        <v>50000</v>
      </c>
      <c r="G32" s="42"/>
    </row>
    <row r="33" spans="1:7" ht="12.75">
      <c r="A33" s="39"/>
      <c r="B33" s="127" t="s">
        <v>180</v>
      </c>
      <c r="C33" s="39">
        <v>613419</v>
      </c>
      <c r="D33" s="39" t="s">
        <v>110</v>
      </c>
      <c r="E33" s="171">
        <v>7000</v>
      </c>
      <c r="G33" s="42"/>
    </row>
    <row r="34" spans="1:7" ht="12.75">
      <c r="A34" s="39"/>
      <c r="B34" s="127" t="s">
        <v>230</v>
      </c>
      <c r="C34" s="39">
        <v>613480</v>
      </c>
      <c r="D34" s="39" t="s">
        <v>136</v>
      </c>
      <c r="E34" s="171">
        <v>34000</v>
      </c>
      <c r="G34" s="42"/>
    </row>
    <row r="35" spans="1:7" ht="12.75">
      <c r="A35" s="39"/>
      <c r="B35" s="127" t="s">
        <v>180</v>
      </c>
      <c r="C35" s="39">
        <v>613510</v>
      </c>
      <c r="D35" s="39" t="s">
        <v>194</v>
      </c>
      <c r="E35" s="171">
        <v>10500</v>
      </c>
      <c r="G35" s="42"/>
    </row>
    <row r="36" spans="1:7" ht="12.75">
      <c r="A36" s="39"/>
      <c r="B36" s="127" t="s">
        <v>180</v>
      </c>
      <c r="C36" s="39">
        <v>613523</v>
      </c>
      <c r="D36" s="39" t="s">
        <v>195</v>
      </c>
      <c r="E36" s="171">
        <v>1600</v>
      </c>
      <c r="G36" s="42"/>
    </row>
    <row r="37" spans="1:7" ht="12.75">
      <c r="A37" s="39"/>
      <c r="B37" s="127" t="s">
        <v>180</v>
      </c>
      <c r="C37" s="39">
        <v>613611</v>
      </c>
      <c r="D37" s="39" t="s">
        <v>111</v>
      </c>
      <c r="E37" s="171">
        <v>7400</v>
      </c>
      <c r="G37" s="42"/>
    </row>
    <row r="38" spans="1:7" ht="12.75">
      <c r="A38" s="41"/>
      <c r="B38" s="129"/>
      <c r="C38" s="41"/>
      <c r="D38" s="41"/>
      <c r="E38" s="131"/>
      <c r="G38" s="42"/>
    </row>
    <row r="39" spans="1:7" ht="12.75">
      <c r="A39" s="41"/>
      <c r="B39" s="129"/>
      <c r="C39" s="41"/>
      <c r="D39" s="41"/>
      <c r="E39" s="130" t="s">
        <v>361</v>
      </c>
      <c r="G39" s="42"/>
    </row>
    <row r="40" spans="1:7" ht="12.75">
      <c r="A40" s="39"/>
      <c r="B40" s="127" t="s">
        <v>225</v>
      </c>
      <c r="C40" s="39">
        <v>603700</v>
      </c>
      <c r="D40" s="39" t="s">
        <v>318</v>
      </c>
      <c r="E40" s="171">
        <v>150000</v>
      </c>
      <c r="G40" s="42"/>
    </row>
    <row r="41" spans="1:7" ht="12.75">
      <c r="A41" s="39"/>
      <c r="B41" s="127" t="s">
        <v>196</v>
      </c>
      <c r="C41" s="39">
        <v>613700</v>
      </c>
      <c r="D41" s="39" t="s">
        <v>112</v>
      </c>
      <c r="E41" s="171">
        <v>280000</v>
      </c>
      <c r="G41" s="42"/>
    </row>
    <row r="42" spans="1:7" ht="12.75">
      <c r="A42" s="39"/>
      <c r="B42" s="127" t="s">
        <v>196</v>
      </c>
      <c r="C42" s="39">
        <v>613700</v>
      </c>
      <c r="D42" s="39" t="s">
        <v>100</v>
      </c>
      <c r="E42" s="171">
        <v>110000</v>
      </c>
      <c r="G42" s="42"/>
    </row>
    <row r="43" spans="1:8" ht="12.75">
      <c r="A43" s="39"/>
      <c r="B43" s="127" t="s">
        <v>180</v>
      </c>
      <c r="C43" s="39">
        <v>613700</v>
      </c>
      <c r="D43" s="39" t="s">
        <v>197</v>
      </c>
      <c r="E43" s="171">
        <v>20000</v>
      </c>
      <c r="G43" s="42"/>
      <c r="H43" s="36"/>
    </row>
    <row r="44" spans="1:8" ht="12.75">
      <c r="A44" s="39"/>
      <c r="B44" s="127" t="s">
        <v>196</v>
      </c>
      <c r="C44" s="39">
        <v>613700</v>
      </c>
      <c r="D44" s="39" t="s">
        <v>200</v>
      </c>
      <c r="E44" s="171">
        <v>3000</v>
      </c>
      <c r="G44" s="28"/>
      <c r="H44" s="36"/>
    </row>
    <row r="45" spans="1:8" ht="12.75">
      <c r="A45" s="39"/>
      <c r="B45" s="127" t="s">
        <v>196</v>
      </c>
      <c r="C45" s="39">
        <v>613700</v>
      </c>
      <c r="D45" s="39" t="s">
        <v>198</v>
      </c>
      <c r="E45" s="171">
        <v>200000</v>
      </c>
      <c r="G45" s="28"/>
      <c r="H45" s="36"/>
    </row>
    <row r="46" spans="1:7" ht="12.75">
      <c r="A46" s="39"/>
      <c r="B46" s="127" t="s">
        <v>196</v>
      </c>
      <c r="C46" s="39">
        <v>613700</v>
      </c>
      <c r="D46" s="39" t="s">
        <v>199</v>
      </c>
      <c r="E46" s="171">
        <v>250000</v>
      </c>
      <c r="G46" s="28"/>
    </row>
    <row r="47" spans="1:7" ht="12.75">
      <c r="A47" s="39"/>
      <c r="B47" s="127" t="s">
        <v>233</v>
      </c>
      <c r="C47" s="39">
        <v>613700</v>
      </c>
      <c r="D47" s="39" t="s">
        <v>113</v>
      </c>
      <c r="E47" s="171">
        <v>150000</v>
      </c>
      <c r="G47" s="28"/>
    </row>
    <row r="48" spans="1:7" ht="12.75">
      <c r="A48" s="39"/>
      <c r="B48" s="127" t="s">
        <v>201</v>
      </c>
      <c r="C48" s="39">
        <v>613800</v>
      </c>
      <c r="D48" s="39" t="s">
        <v>63</v>
      </c>
      <c r="E48" s="171">
        <v>13000</v>
      </c>
      <c r="G48" s="28"/>
    </row>
    <row r="49" spans="1:7" ht="12.75">
      <c r="A49" s="39"/>
      <c r="B49" s="127" t="s">
        <v>180</v>
      </c>
      <c r="C49" s="39">
        <v>613910</v>
      </c>
      <c r="D49" s="39" t="s">
        <v>114</v>
      </c>
      <c r="E49" s="171">
        <v>6000</v>
      </c>
      <c r="G49" s="42"/>
    </row>
    <row r="50" spans="1:7" ht="12.75">
      <c r="A50" s="39"/>
      <c r="B50" s="127" t="s">
        <v>180</v>
      </c>
      <c r="C50" s="39">
        <v>613914</v>
      </c>
      <c r="D50" s="39" t="s">
        <v>202</v>
      </c>
      <c r="E50" s="171">
        <v>20000</v>
      </c>
      <c r="G50" s="42"/>
    </row>
    <row r="51" spans="1:7" ht="12.75">
      <c r="A51" s="39"/>
      <c r="B51" s="127" t="s">
        <v>204</v>
      </c>
      <c r="C51" s="39">
        <v>613922</v>
      </c>
      <c r="D51" s="39" t="s">
        <v>203</v>
      </c>
      <c r="E51" s="171">
        <v>3000</v>
      </c>
      <c r="G51" s="42"/>
    </row>
    <row r="52" spans="1:7" ht="12.75">
      <c r="A52" s="39"/>
      <c r="B52" s="127" t="s">
        <v>180</v>
      </c>
      <c r="C52" s="39">
        <v>613974</v>
      </c>
      <c r="D52" s="39" t="s">
        <v>164</v>
      </c>
      <c r="E52" s="171">
        <v>120000</v>
      </c>
      <c r="G52" s="28"/>
    </row>
    <row r="53" spans="1:7" ht="12.75">
      <c r="A53" s="39"/>
      <c r="B53" s="127" t="s">
        <v>180</v>
      </c>
      <c r="C53" s="39">
        <v>613975</v>
      </c>
      <c r="D53" s="39" t="s">
        <v>6</v>
      </c>
      <c r="E53" s="171">
        <v>165000</v>
      </c>
      <c r="G53" s="28"/>
    </row>
    <row r="54" spans="1:7" ht="12.75">
      <c r="A54" s="39"/>
      <c r="B54" s="127" t="s">
        <v>180</v>
      </c>
      <c r="C54" s="39">
        <v>613976</v>
      </c>
      <c r="D54" s="39" t="s">
        <v>205</v>
      </c>
      <c r="E54" s="171">
        <v>10000</v>
      </c>
      <c r="G54" s="28"/>
    </row>
    <row r="55" spans="1:7" ht="12.75">
      <c r="A55" s="39"/>
      <c r="B55" s="127" t="s">
        <v>180</v>
      </c>
      <c r="C55" s="39">
        <v>613900</v>
      </c>
      <c r="D55" s="39" t="s">
        <v>64</v>
      </c>
      <c r="E55" s="171">
        <v>100000</v>
      </c>
      <c r="G55" s="28"/>
    </row>
    <row r="56" spans="1:7" ht="12.75">
      <c r="A56" s="37"/>
      <c r="B56" s="37"/>
      <c r="C56" s="37"/>
      <c r="D56" s="37"/>
      <c r="E56" s="37"/>
      <c r="G56" s="28"/>
    </row>
    <row r="57" spans="1:7" ht="12.75">
      <c r="A57" s="37"/>
      <c r="B57" s="37"/>
      <c r="C57" s="37"/>
      <c r="D57" s="37"/>
      <c r="E57" s="37"/>
      <c r="G57" s="28"/>
    </row>
    <row r="58" spans="1:7" ht="12.75">
      <c r="A58" s="37"/>
      <c r="B58" s="37"/>
      <c r="C58" s="37"/>
      <c r="D58" s="37"/>
      <c r="E58" s="37"/>
      <c r="G58" s="28"/>
    </row>
    <row r="59" spans="1:7" ht="12.75">
      <c r="A59" s="37"/>
      <c r="B59" s="37"/>
      <c r="C59" s="37"/>
      <c r="D59" s="37"/>
      <c r="E59" s="37"/>
      <c r="G59" s="28"/>
    </row>
    <row r="60" spans="1:7" ht="12.75">
      <c r="A60" s="37"/>
      <c r="B60" s="37"/>
      <c r="C60" s="37"/>
      <c r="D60" s="37"/>
      <c r="E60" s="37"/>
      <c r="G60" s="28"/>
    </row>
    <row r="61" spans="1:7" ht="12.75">
      <c r="A61" s="37"/>
      <c r="B61" s="37"/>
      <c r="C61" s="37"/>
      <c r="D61" s="37"/>
      <c r="E61" s="37"/>
      <c r="G61" s="28"/>
    </row>
    <row r="62" spans="1:7" ht="12.75">
      <c r="A62" s="37"/>
      <c r="B62" s="37"/>
      <c r="C62" s="37"/>
      <c r="D62" s="37"/>
      <c r="E62" s="37"/>
      <c r="G62" s="28"/>
    </row>
    <row r="63" spans="1:7" ht="12.75">
      <c r="A63" s="37"/>
      <c r="B63" s="37"/>
      <c r="C63" s="37"/>
      <c r="D63" s="37"/>
      <c r="E63" s="37"/>
      <c r="G63" s="28"/>
    </row>
    <row r="64" spans="1:7" ht="12.75">
      <c r="A64" s="37"/>
      <c r="B64" s="37"/>
      <c r="C64" s="37"/>
      <c r="D64" s="37"/>
      <c r="E64" s="37"/>
      <c r="G64" s="28"/>
    </row>
    <row r="65" spans="1:7" ht="12.75">
      <c r="A65" s="37"/>
      <c r="B65" s="37"/>
      <c r="C65" s="37"/>
      <c r="D65" s="37"/>
      <c r="E65" s="37"/>
      <c r="G65" s="28"/>
    </row>
    <row r="66" spans="1:7" ht="12.75">
      <c r="A66" s="37"/>
      <c r="B66" s="37"/>
      <c r="C66" s="37"/>
      <c r="D66" s="37"/>
      <c r="E66" s="37"/>
      <c r="G66" s="28"/>
    </row>
    <row r="67" spans="1:7" ht="12.75">
      <c r="A67" s="37"/>
      <c r="B67" s="37"/>
      <c r="C67" s="37"/>
      <c r="D67" s="37"/>
      <c r="E67" s="37"/>
      <c r="G67" s="28"/>
    </row>
    <row r="68" spans="1:7" ht="12.75">
      <c r="A68" s="37"/>
      <c r="B68" s="37"/>
      <c r="C68" s="37"/>
      <c r="D68" s="37"/>
      <c r="E68" s="37"/>
      <c r="G68" s="28"/>
    </row>
    <row r="69" spans="1:7" ht="12.75">
      <c r="A69" s="37"/>
      <c r="B69" s="37"/>
      <c r="C69" s="37"/>
      <c r="D69" s="37"/>
      <c r="E69" s="37"/>
      <c r="G69" s="28"/>
    </row>
    <row r="70" spans="1:7" ht="12" customHeight="1">
      <c r="A70" s="37"/>
      <c r="B70" s="37"/>
      <c r="C70" s="37"/>
      <c r="D70" s="37"/>
      <c r="E70" s="37"/>
      <c r="G70" s="28"/>
    </row>
    <row r="71" spans="1:7" ht="12.75">
      <c r="A71" s="37"/>
      <c r="B71" s="37"/>
      <c r="C71" s="37"/>
      <c r="D71" s="37"/>
      <c r="E71" s="37"/>
      <c r="G71" s="28"/>
    </row>
    <row r="72" spans="1:7" ht="12.75">
      <c r="A72" s="37"/>
      <c r="B72" s="37"/>
      <c r="C72" s="37"/>
      <c r="D72" s="37"/>
      <c r="E72" s="37"/>
      <c r="G72" s="28"/>
    </row>
    <row r="73" spans="1:7" ht="12.75">
      <c r="A73" s="37"/>
      <c r="B73" s="37"/>
      <c r="C73" s="37"/>
      <c r="D73" s="37"/>
      <c r="E73" s="37"/>
      <c r="G73" s="28"/>
    </row>
    <row r="74" spans="1:7" ht="12.75">
      <c r="A74" s="37"/>
      <c r="B74" s="37"/>
      <c r="C74" s="37"/>
      <c r="D74" s="37"/>
      <c r="E74" s="37"/>
      <c r="G74" s="28"/>
    </row>
    <row r="75" spans="1:7" ht="12.75">
      <c r="A75" s="37"/>
      <c r="B75" s="37"/>
      <c r="C75" s="37"/>
      <c r="D75" s="37"/>
      <c r="E75" s="37"/>
      <c r="G75" s="28"/>
    </row>
    <row r="76" spans="1:7" ht="12.75">
      <c r="A76" s="37"/>
      <c r="B76" s="37"/>
      <c r="C76" s="37"/>
      <c r="D76" s="37"/>
      <c r="E76" s="37"/>
      <c r="G76" s="28"/>
    </row>
    <row r="77" spans="1:7" ht="12.75">
      <c r="A77" s="37"/>
      <c r="B77" s="37"/>
      <c r="C77" s="37"/>
      <c r="D77" s="37"/>
      <c r="E77" s="37"/>
      <c r="G77" s="28"/>
    </row>
    <row r="78" spans="1:7" ht="14.25" customHeight="1" thickBot="1">
      <c r="A78" s="37"/>
      <c r="B78" s="37"/>
      <c r="C78" s="37"/>
      <c r="D78" s="37"/>
      <c r="E78" s="132" t="s">
        <v>362</v>
      </c>
      <c r="G78" s="28"/>
    </row>
    <row r="79" spans="1:7" ht="12.75">
      <c r="A79" s="83" t="s">
        <v>193</v>
      </c>
      <c r="B79" s="84" t="s">
        <v>175</v>
      </c>
      <c r="C79" s="83" t="s">
        <v>176</v>
      </c>
      <c r="D79" s="77" t="s">
        <v>174</v>
      </c>
      <c r="E79" s="81" t="s">
        <v>24</v>
      </c>
      <c r="G79" s="28"/>
    </row>
    <row r="80" spans="1:7" ht="13.5" thickBot="1">
      <c r="A80" s="85" t="s">
        <v>171</v>
      </c>
      <c r="B80" s="85" t="s">
        <v>171</v>
      </c>
      <c r="C80" s="85" t="s">
        <v>171</v>
      </c>
      <c r="D80" s="86" t="s">
        <v>177</v>
      </c>
      <c r="E80" s="87" t="s">
        <v>173</v>
      </c>
      <c r="G80" s="28"/>
    </row>
    <row r="81" spans="1:7" ht="13.5" thickBot="1">
      <c r="A81" s="82">
        <v>1</v>
      </c>
      <c r="B81" s="78">
        <v>2</v>
      </c>
      <c r="C81" s="82">
        <v>3</v>
      </c>
      <c r="D81" s="76">
        <v>4</v>
      </c>
      <c r="E81" s="82">
        <v>5</v>
      </c>
      <c r="G81" s="28"/>
    </row>
    <row r="82" spans="1:6" ht="12.75">
      <c r="A82" s="40"/>
      <c r="B82" s="133" t="s">
        <v>208</v>
      </c>
      <c r="C82" s="43">
        <v>614000</v>
      </c>
      <c r="D82" s="43" t="s">
        <v>209</v>
      </c>
      <c r="E82" s="172">
        <f>SUM(E84:E114)</f>
        <v>1563900</v>
      </c>
      <c r="F82" s="36"/>
    </row>
    <row r="83" spans="1:6" ht="12.75">
      <c r="A83" s="40"/>
      <c r="B83" s="133"/>
      <c r="C83" s="43"/>
      <c r="D83" s="43"/>
      <c r="E83" s="172"/>
      <c r="F83" s="36"/>
    </row>
    <row r="84" spans="1:5" ht="12.75">
      <c r="A84" s="39"/>
      <c r="B84" s="127" t="s">
        <v>225</v>
      </c>
      <c r="C84" s="39">
        <v>614110</v>
      </c>
      <c r="D84" s="39" t="s">
        <v>65</v>
      </c>
      <c r="E84" s="171">
        <v>60000</v>
      </c>
    </row>
    <row r="85" spans="1:5" ht="12.75">
      <c r="A85" s="39"/>
      <c r="B85" s="127" t="s">
        <v>211</v>
      </c>
      <c r="C85" s="39">
        <v>614121</v>
      </c>
      <c r="D85" s="39" t="s">
        <v>66</v>
      </c>
      <c r="E85" s="171">
        <v>50000</v>
      </c>
    </row>
    <row r="86" spans="1:7" ht="12.75">
      <c r="A86" s="39"/>
      <c r="B86" s="127" t="s">
        <v>212</v>
      </c>
      <c r="C86" s="39">
        <v>614122</v>
      </c>
      <c r="D86" s="39" t="s">
        <v>119</v>
      </c>
      <c r="E86" s="171">
        <v>170000</v>
      </c>
      <c r="G86" s="36"/>
    </row>
    <row r="87" spans="1:5" ht="12.75">
      <c r="A87" s="39"/>
      <c r="B87" s="127" t="s">
        <v>264</v>
      </c>
      <c r="C87" s="39">
        <v>614124</v>
      </c>
      <c r="D87" s="39" t="s">
        <v>67</v>
      </c>
      <c r="E87" s="171">
        <v>65000</v>
      </c>
    </row>
    <row r="88" spans="1:5" ht="12.75">
      <c r="A88" s="39"/>
      <c r="B88" s="127" t="s">
        <v>265</v>
      </c>
      <c r="C88" s="39">
        <v>614175</v>
      </c>
      <c r="D88" s="39" t="s">
        <v>120</v>
      </c>
      <c r="E88" s="171">
        <v>25000</v>
      </c>
    </row>
    <row r="89" spans="1:5" ht="12.75">
      <c r="A89" s="39"/>
      <c r="B89" s="127" t="s">
        <v>214</v>
      </c>
      <c r="C89" s="39">
        <v>614231</v>
      </c>
      <c r="D89" s="39" t="s">
        <v>121</v>
      </c>
      <c r="E89" s="171">
        <v>34000</v>
      </c>
    </row>
    <row r="90" spans="1:5" ht="12.75">
      <c r="A90" s="39"/>
      <c r="B90" s="127" t="s">
        <v>266</v>
      </c>
      <c r="C90" s="39">
        <v>614231</v>
      </c>
      <c r="D90" s="39" t="s">
        <v>215</v>
      </c>
      <c r="E90" s="171">
        <v>30000</v>
      </c>
    </row>
    <row r="91" spans="1:5" ht="12.75">
      <c r="A91" s="39"/>
      <c r="B91" s="127" t="s">
        <v>217</v>
      </c>
      <c r="C91" s="39">
        <v>614234</v>
      </c>
      <c r="D91" s="39" t="s">
        <v>213</v>
      </c>
      <c r="E91" s="171">
        <v>80000</v>
      </c>
    </row>
    <row r="92" spans="1:5" ht="12.75">
      <c r="A92" s="39"/>
      <c r="B92" s="127" t="s">
        <v>216</v>
      </c>
      <c r="C92" s="39">
        <v>614239</v>
      </c>
      <c r="D92" s="39" t="s">
        <v>68</v>
      </c>
      <c r="E92" s="171">
        <v>12400</v>
      </c>
    </row>
    <row r="93" spans="1:5" ht="12.75">
      <c r="A93" s="39"/>
      <c r="B93" s="127" t="s">
        <v>191</v>
      </c>
      <c r="C93" s="39">
        <v>614241</v>
      </c>
      <c r="D93" s="39" t="s">
        <v>81</v>
      </c>
      <c r="E93" s="171">
        <v>20000</v>
      </c>
    </row>
    <row r="94" spans="1:5" ht="12.75">
      <c r="A94" s="39"/>
      <c r="B94" s="127" t="s">
        <v>191</v>
      </c>
      <c r="C94" s="39">
        <v>614241</v>
      </c>
      <c r="D94" s="39" t="s">
        <v>122</v>
      </c>
      <c r="E94" s="171">
        <v>81000</v>
      </c>
    </row>
    <row r="95" spans="1:5" ht="12.75">
      <c r="A95" s="39"/>
      <c r="B95" s="127" t="s">
        <v>210</v>
      </c>
      <c r="C95" s="39">
        <v>614311</v>
      </c>
      <c r="D95" s="39" t="s">
        <v>70</v>
      </c>
      <c r="E95" s="171">
        <v>295000</v>
      </c>
    </row>
    <row r="96" spans="1:5" ht="12.75">
      <c r="A96" s="39"/>
      <c r="B96" s="127" t="s">
        <v>210</v>
      </c>
      <c r="C96" s="39">
        <v>614311</v>
      </c>
      <c r="D96" s="39" t="s">
        <v>69</v>
      </c>
      <c r="E96" s="171">
        <v>105000</v>
      </c>
    </row>
    <row r="97" spans="1:5" ht="12.75">
      <c r="A97" s="39"/>
      <c r="B97" s="127" t="s">
        <v>210</v>
      </c>
      <c r="C97" s="39">
        <v>614311</v>
      </c>
      <c r="D97" s="39" t="s">
        <v>71</v>
      </c>
      <c r="E97" s="171">
        <v>160000</v>
      </c>
    </row>
    <row r="98" spans="1:5" ht="12.75">
      <c r="A98" s="39"/>
      <c r="B98" s="127" t="s">
        <v>218</v>
      </c>
      <c r="C98" s="39">
        <v>614311</v>
      </c>
      <c r="D98" s="39" t="s">
        <v>123</v>
      </c>
      <c r="E98" s="171">
        <v>42000</v>
      </c>
    </row>
    <row r="99" spans="1:5" ht="12.75">
      <c r="A99" s="39"/>
      <c r="B99" s="127" t="s">
        <v>218</v>
      </c>
      <c r="C99" s="39">
        <v>614311</v>
      </c>
      <c r="D99" s="39" t="s">
        <v>72</v>
      </c>
      <c r="E99" s="171">
        <v>10000</v>
      </c>
    </row>
    <row r="100" spans="1:5" ht="12.75">
      <c r="A100" s="39"/>
      <c r="B100" s="127" t="s">
        <v>210</v>
      </c>
      <c r="C100" s="39">
        <v>614311</v>
      </c>
      <c r="D100" s="39" t="s">
        <v>73</v>
      </c>
      <c r="E100" s="171">
        <v>6000</v>
      </c>
    </row>
    <row r="101" spans="1:5" ht="12.75">
      <c r="A101" s="39"/>
      <c r="B101" s="127" t="s">
        <v>210</v>
      </c>
      <c r="C101" s="39">
        <v>614311</v>
      </c>
      <c r="D101" s="39" t="s">
        <v>74</v>
      </c>
      <c r="E101" s="171">
        <v>7000</v>
      </c>
    </row>
    <row r="102" spans="1:5" ht="12.75">
      <c r="A102" s="39"/>
      <c r="B102" s="127" t="s">
        <v>210</v>
      </c>
      <c r="C102" s="39">
        <v>614311</v>
      </c>
      <c r="D102" s="39" t="s">
        <v>75</v>
      </c>
      <c r="E102" s="171">
        <v>5000</v>
      </c>
    </row>
    <row r="103" spans="1:5" ht="12.75">
      <c r="A103" s="39"/>
      <c r="B103" s="127" t="s">
        <v>210</v>
      </c>
      <c r="C103" s="39">
        <v>614311</v>
      </c>
      <c r="D103" s="39" t="s">
        <v>76</v>
      </c>
      <c r="E103" s="171">
        <v>37000</v>
      </c>
    </row>
    <row r="104" spans="1:5" ht="12.75">
      <c r="A104" s="39"/>
      <c r="B104" s="127" t="s">
        <v>210</v>
      </c>
      <c r="C104" s="39">
        <v>614311</v>
      </c>
      <c r="D104" s="39" t="s">
        <v>124</v>
      </c>
      <c r="E104" s="171">
        <v>20000</v>
      </c>
    </row>
    <row r="105" spans="1:5" ht="12.75">
      <c r="A105" s="39"/>
      <c r="B105" s="127" t="s">
        <v>210</v>
      </c>
      <c r="C105" s="39">
        <v>614319</v>
      </c>
      <c r="D105" s="39" t="s">
        <v>55</v>
      </c>
      <c r="E105" s="171">
        <v>30000</v>
      </c>
    </row>
    <row r="106" spans="1:5" ht="12.75">
      <c r="A106" s="39"/>
      <c r="B106" s="127" t="s">
        <v>180</v>
      </c>
      <c r="C106" s="39">
        <v>614323</v>
      </c>
      <c r="D106" s="39" t="s">
        <v>78</v>
      </c>
      <c r="E106" s="171">
        <v>50000</v>
      </c>
    </row>
    <row r="107" spans="1:5" ht="12.75">
      <c r="A107" s="39"/>
      <c r="B107" s="127" t="s">
        <v>210</v>
      </c>
      <c r="C107" s="39">
        <v>614324</v>
      </c>
      <c r="D107" s="39" t="s">
        <v>79</v>
      </c>
      <c r="E107" s="171">
        <v>70000</v>
      </c>
    </row>
    <row r="108" spans="1:5" ht="12.75">
      <c r="A108" s="39"/>
      <c r="B108" s="127" t="s">
        <v>180</v>
      </c>
      <c r="C108" s="39">
        <v>614329</v>
      </c>
      <c r="D108" s="39" t="s">
        <v>77</v>
      </c>
      <c r="E108" s="171">
        <v>24000</v>
      </c>
    </row>
    <row r="109" spans="1:5" ht="12.75">
      <c r="A109" s="39"/>
      <c r="B109" s="127" t="s">
        <v>180</v>
      </c>
      <c r="C109" s="39">
        <v>614329</v>
      </c>
      <c r="D109" s="39" t="s">
        <v>223</v>
      </c>
      <c r="E109" s="171">
        <v>20000</v>
      </c>
    </row>
    <row r="110" spans="1:5" ht="12.75">
      <c r="A110" s="39"/>
      <c r="B110" s="127" t="s">
        <v>191</v>
      </c>
      <c r="C110" s="39">
        <v>614423</v>
      </c>
      <c r="D110" s="39" t="s">
        <v>80</v>
      </c>
      <c r="E110" s="171">
        <v>10000</v>
      </c>
    </row>
    <row r="111" spans="1:5" ht="12.75">
      <c r="A111" s="39"/>
      <c r="B111" s="127" t="s">
        <v>222</v>
      </c>
      <c r="C111" s="39">
        <v>614811</v>
      </c>
      <c r="D111" s="39" t="s">
        <v>219</v>
      </c>
      <c r="E111" s="171">
        <v>9500</v>
      </c>
    </row>
    <row r="112" spans="1:5" ht="12.75">
      <c r="A112" s="39"/>
      <c r="B112" s="127" t="s">
        <v>180</v>
      </c>
      <c r="C112" s="39">
        <v>614817</v>
      </c>
      <c r="D112" s="39" t="s">
        <v>220</v>
      </c>
      <c r="E112" s="171">
        <v>10000</v>
      </c>
    </row>
    <row r="113" spans="1:5" ht="12.75">
      <c r="A113" s="39"/>
      <c r="B113" s="127" t="s">
        <v>222</v>
      </c>
      <c r="C113" s="39">
        <v>614818</v>
      </c>
      <c r="D113" s="39" t="s">
        <v>221</v>
      </c>
      <c r="E113" s="171">
        <v>25000</v>
      </c>
    </row>
    <row r="114" spans="1:5" ht="12.75">
      <c r="A114" s="39"/>
      <c r="B114" s="127" t="s">
        <v>180</v>
      </c>
      <c r="C114" s="39">
        <v>614819</v>
      </c>
      <c r="D114" s="39" t="s">
        <v>103</v>
      </c>
      <c r="E114" s="171">
        <v>1000</v>
      </c>
    </row>
    <row r="115" spans="1:5" ht="12.75">
      <c r="A115" s="41"/>
      <c r="B115" s="129"/>
      <c r="C115" s="41"/>
      <c r="D115" s="41"/>
      <c r="E115" s="131"/>
    </row>
    <row r="116" spans="1:5" ht="12.75">
      <c r="A116" s="37"/>
      <c r="B116" s="37"/>
      <c r="C116" s="37"/>
      <c r="D116" s="37"/>
      <c r="E116" s="37"/>
    </row>
    <row r="117" spans="1:5" ht="13.5" thickBot="1">
      <c r="A117" s="37"/>
      <c r="B117" s="37"/>
      <c r="C117" s="37"/>
      <c r="D117" s="37"/>
      <c r="E117" s="132" t="s">
        <v>363</v>
      </c>
    </row>
    <row r="118" spans="1:5" ht="12.75">
      <c r="A118" s="83" t="s">
        <v>193</v>
      </c>
      <c r="B118" s="84" t="s">
        <v>175</v>
      </c>
      <c r="C118" s="83" t="s">
        <v>176</v>
      </c>
      <c r="D118" s="77" t="s">
        <v>174</v>
      </c>
      <c r="E118" s="81" t="s">
        <v>24</v>
      </c>
    </row>
    <row r="119" spans="1:5" ht="13.5" thickBot="1">
      <c r="A119" s="85" t="s">
        <v>171</v>
      </c>
      <c r="B119" s="85" t="s">
        <v>171</v>
      </c>
      <c r="C119" s="85" t="s">
        <v>171</v>
      </c>
      <c r="D119" s="86" t="s">
        <v>177</v>
      </c>
      <c r="E119" s="87" t="s">
        <v>173</v>
      </c>
    </row>
    <row r="120" spans="1:5" ht="13.5" thickBot="1">
      <c r="A120" s="81">
        <v>1</v>
      </c>
      <c r="B120" s="78">
        <v>2</v>
      </c>
      <c r="C120" s="82">
        <v>3</v>
      </c>
      <c r="D120" s="76">
        <v>4</v>
      </c>
      <c r="E120" s="82">
        <v>5</v>
      </c>
    </row>
    <row r="121" spans="1:5" ht="12.75">
      <c r="A121" s="38"/>
      <c r="B121" s="134" t="s">
        <v>225</v>
      </c>
      <c r="C121" s="44">
        <v>615000</v>
      </c>
      <c r="D121" s="44" t="s">
        <v>224</v>
      </c>
      <c r="E121" s="176">
        <f>SUM(E123:E126)</f>
        <v>485000</v>
      </c>
    </row>
    <row r="122" spans="1:5" ht="12.75">
      <c r="A122" s="38"/>
      <c r="B122" s="134"/>
      <c r="C122" s="44"/>
      <c r="D122" s="44"/>
      <c r="E122" s="155"/>
    </row>
    <row r="123" spans="1:5" ht="12.75">
      <c r="A123" s="39"/>
      <c r="B123" s="135" t="s">
        <v>225</v>
      </c>
      <c r="C123" s="39">
        <v>615000</v>
      </c>
      <c r="D123" s="39" t="s">
        <v>125</v>
      </c>
      <c r="E123" s="171">
        <v>80000</v>
      </c>
    </row>
    <row r="124" spans="1:9" ht="12.75">
      <c r="A124" s="39"/>
      <c r="B124" s="135" t="s">
        <v>265</v>
      </c>
      <c r="C124" s="39">
        <v>615000</v>
      </c>
      <c r="D124" s="39" t="s">
        <v>126</v>
      </c>
      <c r="E124" s="171">
        <v>200000</v>
      </c>
      <c r="I124" s="179"/>
    </row>
    <row r="125" spans="1:5" ht="12.75">
      <c r="A125" s="39"/>
      <c r="B125" s="135" t="s">
        <v>225</v>
      </c>
      <c r="C125" s="39">
        <v>615000</v>
      </c>
      <c r="D125" s="39" t="s">
        <v>127</v>
      </c>
      <c r="E125" s="171">
        <v>200000</v>
      </c>
    </row>
    <row r="126" spans="1:5" ht="12.75">
      <c r="A126" s="39"/>
      <c r="B126" s="135" t="s">
        <v>225</v>
      </c>
      <c r="C126" s="39">
        <v>615000</v>
      </c>
      <c r="D126" s="39" t="s">
        <v>226</v>
      </c>
      <c r="E126" s="171">
        <v>5000</v>
      </c>
    </row>
    <row r="127" spans="1:5" ht="12.75">
      <c r="A127" s="39"/>
      <c r="B127" s="135"/>
      <c r="C127" s="39"/>
      <c r="D127" s="39"/>
      <c r="E127" s="171"/>
    </row>
    <row r="128" spans="1:5" ht="12.75">
      <c r="A128" s="39"/>
      <c r="B128" s="136" t="s">
        <v>180</v>
      </c>
      <c r="C128" s="38">
        <v>616000</v>
      </c>
      <c r="D128" s="38" t="s">
        <v>227</v>
      </c>
      <c r="E128" s="177">
        <f>SUM(E129)</f>
        <v>10600</v>
      </c>
    </row>
    <row r="129" spans="1:5" ht="12.75">
      <c r="A129" s="40"/>
      <c r="B129" s="137" t="s">
        <v>180</v>
      </c>
      <c r="C129" s="40">
        <v>616212</v>
      </c>
      <c r="D129" s="40" t="s">
        <v>228</v>
      </c>
      <c r="E129" s="173">
        <v>10600</v>
      </c>
    </row>
    <row r="130" spans="1:5" ht="12.75">
      <c r="A130" s="40"/>
      <c r="B130" s="137"/>
      <c r="C130" s="40"/>
      <c r="D130" s="40"/>
      <c r="E130" s="178"/>
    </row>
    <row r="131" spans="1:5" ht="12.75">
      <c r="A131" s="39"/>
      <c r="B131" s="138"/>
      <c r="C131" s="38">
        <v>821000</v>
      </c>
      <c r="D131" s="38" t="s">
        <v>229</v>
      </c>
      <c r="E131" s="177">
        <f>SUM(E132:E141)</f>
        <v>2345000</v>
      </c>
    </row>
    <row r="132" spans="1:5" ht="12.75">
      <c r="A132" s="39"/>
      <c r="B132" s="135" t="s">
        <v>225</v>
      </c>
      <c r="C132" s="39">
        <v>821200</v>
      </c>
      <c r="D132" s="39" t="s">
        <v>334</v>
      </c>
      <c r="E132" s="171">
        <v>50000</v>
      </c>
    </row>
    <row r="133" spans="1:5" ht="12.75">
      <c r="A133" s="39"/>
      <c r="B133" s="135" t="s">
        <v>225</v>
      </c>
      <c r="C133" s="39">
        <v>821222</v>
      </c>
      <c r="D133" s="39" t="s">
        <v>307</v>
      </c>
      <c r="E133" s="171">
        <v>200000</v>
      </c>
    </row>
    <row r="134" spans="1:5" ht="12.75">
      <c r="A134" s="39"/>
      <c r="B134" s="135" t="s">
        <v>180</v>
      </c>
      <c r="C134" s="39">
        <v>821300</v>
      </c>
      <c r="D134" s="39" t="s">
        <v>87</v>
      </c>
      <c r="E134" s="171">
        <v>10000</v>
      </c>
    </row>
    <row r="135" spans="1:5" ht="12.75">
      <c r="A135" s="39"/>
      <c r="B135" s="135" t="s">
        <v>225</v>
      </c>
      <c r="C135" s="39">
        <v>821500</v>
      </c>
      <c r="D135" s="39" t="s">
        <v>232</v>
      </c>
      <c r="E135" s="171">
        <v>50000</v>
      </c>
    </row>
    <row r="136" spans="1:5" ht="12.75">
      <c r="A136" s="39"/>
      <c r="B136" s="135" t="s">
        <v>225</v>
      </c>
      <c r="C136" s="39">
        <v>821500</v>
      </c>
      <c r="D136" s="39" t="s">
        <v>231</v>
      </c>
      <c r="E136" s="171">
        <v>35000</v>
      </c>
    </row>
    <row r="137" spans="1:5" ht="12.75">
      <c r="A137" s="39"/>
      <c r="B137" s="135" t="s">
        <v>234</v>
      </c>
      <c r="C137" s="39">
        <v>821500</v>
      </c>
      <c r="D137" s="39" t="s">
        <v>353</v>
      </c>
      <c r="E137" s="171">
        <v>380000</v>
      </c>
    </row>
    <row r="138" spans="1:5" ht="12.75">
      <c r="A138" s="39"/>
      <c r="B138" s="135" t="s">
        <v>225</v>
      </c>
      <c r="C138" s="39">
        <v>821600</v>
      </c>
      <c r="D138" s="39" t="s">
        <v>128</v>
      </c>
      <c r="E138" s="171">
        <v>1220000</v>
      </c>
    </row>
    <row r="139" spans="1:5" ht="12.75">
      <c r="A139" s="39"/>
      <c r="B139" s="135" t="s">
        <v>233</v>
      </c>
      <c r="C139" s="39">
        <v>821600</v>
      </c>
      <c r="D139" s="39" t="s">
        <v>129</v>
      </c>
      <c r="E139" s="171">
        <v>150000</v>
      </c>
    </row>
    <row r="140" spans="1:5" ht="12.75">
      <c r="A140" s="39"/>
      <c r="B140" s="135" t="s">
        <v>268</v>
      </c>
      <c r="C140" s="39">
        <v>821600</v>
      </c>
      <c r="D140" s="39" t="s">
        <v>89</v>
      </c>
      <c r="E140" s="171">
        <v>150000</v>
      </c>
    </row>
    <row r="141" spans="1:5" ht="12.75">
      <c r="A141" s="39"/>
      <c r="B141" s="135" t="s">
        <v>225</v>
      </c>
      <c r="C141" s="39">
        <v>821600</v>
      </c>
      <c r="D141" s="39" t="s">
        <v>308</v>
      </c>
      <c r="E141" s="171">
        <v>100000</v>
      </c>
    </row>
    <row r="142" spans="1:5" ht="12.75">
      <c r="A142" s="39"/>
      <c r="B142" s="39"/>
      <c r="C142" s="39"/>
      <c r="D142" s="39"/>
      <c r="E142" s="171"/>
    </row>
    <row r="143" spans="1:5" ht="12.75">
      <c r="A143" s="38"/>
      <c r="B143" s="136" t="s">
        <v>180</v>
      </c>
      <c r="C143" s="38"/>
      <c r="D143" s="38" t="s">
        <v>235</v>
      </c>
      <c r="E143" s="177">
        <v>60000</v>
      </c>
    </row>
    <row r="144" spans="1:5" ht="12.75">
      <c r="A144" s="39"/>
      <c r="B144" s="135"/>
      <c r="C144" s="39"/>
      <c r="D144" s="39"/>
      <c r="E144" s="171"/>
    </row>
    <row r="145" spans="1:5" ht="12.75">
      <c r="A145" s="39"/>
      <c r="B145" s="136" t="s">
        <v>180</v>
      </c>
      <c r="C145" s="38">
        <v>823000</v>
      </c>
      <c r="D145" s="38" t="s">
        <v>236</v>
      </c>
      <c r="E145" s="177">
        <f>SUM(E146)</f>
        <v>114500</v>
      </c>
    </row>
    <row r="146" spans="1:5" ht="12.75">
      <c r="A146" s="39"/>
      <c r="B146" s="135" t="s">
        <v>180</v>
      </c>
      <c r="C146" s="39">
        <v>823219</v>
      </c>
      <c r="D146" s="39" t="s">
        <v>237</v>
      </c>
      <c r="E146" s="171">
        <v>114500</v>
      </c>
    </row>
    <row r="147" spans="1:5" ht="12.75">
      <c r="A147" s="39"/>
      <c r="B147" s="39"/>
      <c r="C147" s="39"/>
      <c r="D147" s="38" t="s">
        <v>31</v>
      </c>
      <c r="E147" s="92">
        <v>45</v>
      </c>
    </row>
    <row r="148" spans="1:5" ht="12.75">
      <c r="A148" s="37"/>
      <c r="B148" s="37"/>
      <c r="C148" s="37"/>
      <c r="D148" s="37"/>
      <c r="E148" s="37"/>
    </row>
    <row r="149" spans="1:9" ht="12.75">
      <c r="A149" s="37"/>
      <c r="B149" s="37"/>
      <c r="C149" s="37"/>
      <c r="D149" s="37"/>
      <c r="E149" s="37"/>
      <c r="I149" t="s">
        <v>374</v>
      </c>
    </row>
    <row r="150" spans="1:5" ht="12.75">
      <c r="A150" s="37"/>
      <c r="B150" s="37"/>
      <c r="C150" s="37"/>
      <c r="D150" s="37"/>
      <c r="E150" s="37"/>
    </row>
    <row r="151" spans="1:5" ht="12.75">
      <c r="A151" s="37"/>
      <c r="B151" s="37"/>
      <c r="C151" s="37"/>
      <c r="D151" s="37"/>
      <c r="E151" s="37"/>
    </row>
    <row r="152" spans="1:5" ht="12.75">
      <c r="A152" s="37"/>
      <c r="B152" s="37"/>
      <c r="C152" s="37"/>
      <c r="D152" s="37"/>
      <c r="E152" s="37"/>
    </row>
    <row r="153" spans="1:5" ht="12.75">
      <c r="A153" s="37"/>
      <c r="B153" s="37"/>
      <c r="C153" s="37"/>
      <c r="D153" s="37"/>
      <c r="E153" s="37"/>
    </row>
    <row r="154" spans="1:5" ht="12.75">
      <c r="A154" s="37"/>
      <c r="B154" s="37"/>
      <c r="C154" s="37"/>
      <c r="D154" s="37"/>
      <c r="E154" s="37"/>
    </row>
    <row r="155" spans="1:5" ht="12.75">
      <c r="A155" s="37"/>
      <c r="B155" s="37"/>
      <c r="C155" s="37"/>
      <c r="D155" s="37"/>
      <c r="E155" s="132"/>
    </row>
    <row r="156" ht="12.75">
      <c r="E156" s="132" t="s">
        <v>364</v>
      </c>
    </row>
  </sheetData>
  <sheetProtection/>
  <mergeCells count="2">
    <mergeCell ref="A5:C5"/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5"/>
  <sheetViews>
    <sheetView tabSelected="1" workbookViewId="0" topLeftCell="A286">
      <selection activeCell="J17" sqref="J17"/>
    </sheetView>
  </sheetViews>
  <sheetFormatPr defaultColWidth="9.140625" defaultRowHeight="12.75"/>
  <cols>
    <col min="1" max="1" width="5.8515625" style="1" customWidth="1"/>
    <col min="2" max="2" width="5.421875" style="1" customWidth="1"/>
    <col min="3" max="3" width="6.00390625" style="1" customWidth="1"/>
    <col min="4" max="4" width="8.00390625" style="1" customWidth="1"/>
    <col min="5" max="6" width="39.8515625" style="1" customWidth="1"/>
    <col min="7" max="7" width="9.140625" style="1" customWidth="1"/>
    <col min="8" max="8" width="19.7109375" style="1" customWidth="1"/>
    <col min="9" max="16384" width="9.140625" style="1" customWidth="1"/>
  </cols>
  <sheetData>
    <row r="1" spans="1:6" ht="15" thickBot="1">
      <c r="A1" s="93"/>
      <c r="B1" s="93"/>
      <c r="C1" s="93"/>
      <c r="D1" s="74" t="s">
        <v>0</v>
      </c>
      <c r="E1" s="74"/>
      <c r="F1" s="147"/>
    </row>
    <row r="2" spans="1:6" ht="12.75">
      <c r="A2" s="238" t="s">
        <v>9</v>
      </c>
      <c r="B2" s="244" t="s">
        <v>1</v>
      </c>
      <c r="C2" s="96" t="s">
        <v>2</v>
      </c>
      <c r="D2" s="95" t="s">
        <v>3</v>
      </c>
      <c r="E2" s="238" t="s">
        <v>4</v>
      </c>
      <c r="F2" s="94" t="s">
        <v>172</v>
      </c>
    </row>
    <row r="3" spans="1:6" ht="13.5" thickBot="1">
      <c r="A3" s="239"/>
      <c r="B3" s="240"/>
      <c r="C3" s="98" t="s">
        <v>10</v>
      </c>
      <c r="D3" s="99" t="s">
        <v>5</v>
      </c>
      <c r="E3" s="239"/>
      <c r="F3" s="97" t="s">
        <v>289</v>
      </c>
    </row>
    <row r="4" spans="1:6" ht="13.5" thickBot="1">
      <c r="A4" s="100">
        <v>1</v>
      </c>
      <c r="B4" s="56">
        <v>2</v>
      </c>
      <c r="C4" s="101">
        <v>3</v>
      </c>
      <c r="D4" s="56">
        <v>4</v>
      </c>
      <c r="E4" s="101">
        <v>5</v>
      </c>
      <c r="F4" s="56">
        <v>6</v>
      </c>
    </row>
    <row r="5" spans="1:6" ht="12.75">
      <c r="A5" s="2">
        <v>10</v>
      </c>
      <c r="B5" s="2">
        <v>1</v>
      </c>
      <c r="C5" s="2">
        <v>100</v>
      </c>
      <c r="D5" s="107">
        <v>611100</v>
      </c>
      <c r="E5" s="52" t="s">
        <v>117</v>
      </c>
      <c r="F5" s="123">
        <v>290000</v>
      </c>
    </row>
    <row r="6" spans="1:8" ht="12.75">
      <c r="A6" s="2"/>
      <c r="B6" s="2"/>
      <c r="C6" s="2"/>
      <c r="D6" s="107">
        <v>611200</v>
      </c>
      <c r="E6" s="52" t="s">
        <v>118</v>
      </c>
      <c r="F6" s="123">
        <v>34000</v>
      </c>
      <c r="H6" s="12"/>
    </row>
    <row r="7" spans="1:6" ht="12.75">
      <c r="A7" s="2"/>
      <c r="B7" s="2"/>
      <c r="C7" s="2"/>
      <c r="D7" s="69">
        <v>611000</v>
      </c>
      <c r="E7" s="51" t="s">
        <v>142</v>
      </c>
      <c r="F7" s="161">
        <f>SUM(F5:F6)</f>
        <v>324000</v>
      </c>
    </row>
    <row r="8" spans="1:6" ht="12.75">
      <c r="A8" s="2"/>
      <c r="B8" s="2"/>
      <c r="C8" s="2"/>
      <c r="D8" s="107"/>
      <c r="E8" s="52"/>
      <c r="F8" s="123"/>
    </row>
    <row r="9" spans="1:8" ht="12.75">
      <c r="A9" s="2"/>
      <c r="B9" s="2"/>
      <c r="C9" s="2"/>
      <c r="D9" s="69">
        <v>612000</v>
      </c>
      <c r="E9" s="51" t="s">
        <v>115</v>
      </c>
      <c r="F9" s="161">
        <v>30450</v>
      </c>
      <c r="H9" s="12"/>
    </row>
    <row r="10" spans="1:8" ht="12.75">
      <c r="A10" s="2"/>
      <c r="B10" s="2"/>
      <c r="C10" s="2"/>
      <c r="D10" s="69"/>
      <c r="E10" s="51"/>
      <c r="F10" s="180"/>
      <c r="H10" s="12"/>
    </row>
    <row r="11" spans="1:8" ht="12.75">
      <c r="A11" s="2"/>
      <c r="B11" s="2"/>
      <c r="C11" s="2"/>
      <c r="D11" s="107">
        <v>613110</v>
      </c>
      <c r="E11" s="52" t="s">
        <v>143</v>
      </c>
      <c r="F11" s="123">
        <v>1500</v>
      </c>
      <c r="H11" s="12"/>
    </row>
    <row r="12" spans="1:8" ht="12.75">
      <c r="A12" s="2"/>
      <c r="B12" s="2"/>
      <c r="C12" s="2"/>
      <c r="D12" s="107">
        <v>613310</v>
      </c>
      <c r="E12" s="52" t="s">
        <v>192</v>
      </c>
      <c r="F12" s="123">
        <v>10000</v>
      </c>
      <c r="H12" s="12"/>
    </row>
    <row r="13" spans="1:8" ht="12.75">
      <c r="A13" s="2"/>
      <c r="B13" s="2"/>
      <c r="C13" s="2"/>
      <c r="D13" s="107">
        <v>613410</v>
      </c>
      <c r="E13" s="52" t="s">
        <v>294</v>
      </c>
      <c r="F13" s="123">
        <v>6000</v>
      </c>
      <c r="H13" s="12"/>
    </row>
    <row r="14" spans="1:8" ht="12.75">
      <c r="A14" s="2"/>
      <c r="B14" s="2"/>
      <c r="C14" s="2"/>
      <c r="D14" s="107">
        <v>613410</v>
      </c>
      <c r="E14" s="52" t="s">
        <v>110</v>
      </c>
      <c r="F14" s="123">
        <v>6000</v>
      </c>
      <c r="H14" s="12"/>
    </row>
    <row r="15" spans="1:8" ht="12.75">
      <c r="A15" s="2"/>
      <c r="B15" s="2"/>
      <c r="C15" s="2"/>
      <c r="D15" s="107">
        <v>613510</v>
      </c>
      <c r="E15" s="52" t="s">
        <v>98</v>
      </c>
      <c r="F15" s="123">
        <v>8000</v>
      </c>
      <c r="H15" s="12"/>
    </row>
    <row r="16" spans="1:6" ht="12.75">
      <c r="A16" s="2"/>
      <c r="B16" s="2"/>
      <c r="C16" s="2"/>
      <c r="D16" s="107">
        <v>613611</v>
      </c>
      <c r="E16" s="52" t="s">
        <v>130</v>
      </c>
      <c r="F16" s="123">
        <v>7400</v>
      </c>
    </row>
    <row r="17" spans="1:8" ht="12.75">
      <c r="A17" s="2"/>
      <c r="B17" s="2"/>
      <c r="C17" s="2"/>
      <c r="D17" s="107">
        <v>613700</v>
      </c>
      <c r="E17" s="52" t="s">
        <v>40</v>
      </c>
      <c r="F17" s="123">
        <v>6000</v>
      </c>
      <c r="H17" s="12"/>
    </row>
    <row r="18" spans="1:8" ht="12.75">
      <c r="A18" s="2"/>
      <c r="B18" s="2"/>
      <c r="C18" s="2"/>
      <c r="D18" s="107">
        <v>613700</v>
      </c>
      <c r="E18" s="52" t="s">
        <v>342</v>
      </c>
      <c r="F18" s="123">
        <v>1500</v>
      </c>
      <c r="H18" s="12"/>
    </row>
    <row r="19" spans="1:8" ht="12.75">
      <c r="A19" s="2"/>
      <c r="B19" s="2"/>
      <c r="C19" s="2"/>
      <c r="D19" s="107">
        <v>613900</v>
      </c>
      <c r="E19" s="52" t="s">
        <v>6</v>
      </c>
      <c r="F19" s="123">
        <v>165000</v>
      </c>
      <c r="H19" s="12"/>
    </row>
    <row r="20" spans="1:8" ht="12.75">
      <c r="A20" s="2"/>
      <c r="B20" s="2"/>
      <c r="C20" s="2"/>
      <c r="D20" s="107">
        <v>613900</v>
      </c>
      <c r="E20" s="52" t="s">
        <v>165</v>
      </c>
      <c r="F20" s="123">
        <v>120000</v>
      </c>
      <c r="H20" s="12"/>
    </row>
    <row r="21" spans="1:6" ht="12.75">
      <c r="A21" s="2"/>
      <c r="B21" s="2"/>
      <c r="C21" s="2"/>
      <c r="D21" s="107">
        <v>613900</v>
      </c>
      <c r="E21" s="52" t="s">
        <v>290</v>
      </c>
      <c r="F21" s="123">
        <v>10000</v>
      </c>
    </row>
    <row r="22" spans="1:8" ht="12.75">
      <c r="A22" s="2"/>
      <c r="B22" s="2"/>
      <c r="C22" s="2"/>
      <c r="D22" s="107">
        <v>613900</v>
      </c>
      <c r="E22" s="52" t="s">
        <v>131</v>
      </c>
      <c r="F22" s="123">
        <v>3000</v>
      </c>
      <c r="H22" s="12"/>
    </row>
    <row r="23" spans="1:6" ht="12.75">
      <c r="A23" s="2"/>
      <c r="B23" s="2"/>
      <c r="C23" s="2"/>
      <c r="D23" s="107">
        <v>613900</v>
      </c>
      <c r="E23" s="52" t="s">
        <v>202</v>
      </c>
      <c r="F23" s="123">
        <v>17000</v>
      </c>
    </row>
    <row r="24" spans="1:8" ht="12.75">
      <c r="A24" s="2"/>
      <c r="B24" s="2"/>
      <c r="C24" s="2"/>
      <c r="D24" s="107">
        <v>613900</v>
      </c>
      <c r="E24" s="52" t="s">
        <v>64</v>
      </c>
      <c r="F24" s="123">
        <v>90000</v>
      </c>
      <c r="H24" s="12"/>
    </row>
    <row r="25" spans="1:8" ht="12.75">
      <c r="A25" s="2"/>
      <c r="B25" s="2"/>
      <c r="C25" s="2"/>
      <c r="D25" s="69">
        <v>613000</v>
      </c>
      <c r="E25" s="51" t="s">
        <v>38</v>
      </c>
      <c r="F25" s="161">
        <f>SUM(F11:F24)</f>
        <v>451400</v>
      </c>
      <c r="H25" s="12"/>
    </row>
    <row r="26" spans="1:6" ht="12.75">
      <c r="A26" s="4"/>
      <c r="B26" s="4"/>
      <c r="C26" s="4"/>
      <c r="D26" s="29"/>
      <c r="E26" s="70"/>
      <c r="F26" s="8"/>
    </row>
    <row r="27" spans="1:6" ht="12.75">
      <c r="A27" s="4"/>
      <c r="B27" s="4"/>
      <c r="C27" s="4"/>
      <c r="D27" s="29"/>
      <c r="E27" s="70"/>
      <c r="F27" s="8"/>
    </row>
    <row r="28" spans="1:6" ht="12.75">
      <c r="A28" s="4"/>
      <c r="B28" s="4"/>
      <c r="C28" s="4"/>
      <c r="D28" s="29"/>
      <c r="E28" s="70"/>
      <c r="F28" s="8"/>
    </row>
    <row r="29" spans="1:6" ht="12.75">
      <c r="A29" s="4"/>
      <c r="B29" s="4"/>
      <c r="C29" s="4"/>
      <c r="D29" s="29"/>
      <c r="E29" s="70"/>
      <c r="F29" s="8"/>
    </row>
    <row r="30" spans="1:6" ht="12.75">
      <c r="A30" s="4"/>
      <c r="B30" s="4"/>
      <c r="C30" s="4"/>
      <c r="D30" s="29"/>
      <c r="E30" s="70"/>
      <c r="F30" s="8"/>
    </row>
    <row r="31" spans="1:6" ht="12.75">
      <c r="A31" s="4"/>
      <c r="B31" s="4"/>
      <c r="C31" s="4"/>
      <c r="D31" s="29"/>
      <c r="E31" s="70"/>
      <c r="F31" s="8"/>
    </row>
    <row r="32" spans="1:6" ht="12.75">
      <c r="A32" s="4"/>
      <c r="B32" s="4"/>
      <c r="C32" s="4"/>
      <c r="D32" s="29"/>
      <c r="E32" s="70"/>
      <c r="F32" s="8"/>
    </row>
    <row r="33" spans="1:6" ht="12.75">
      <c r="A33" s="4"/>
      <c r="B33" s="4"/>
      <c r="C33" s="4"/>
      <c r="D33" s="29"/>
      <c r="E33" s="70"/>
      <c r="F33" s="8"/>
    </row>
    <row r="34" spans="1:6" ht="12.75">
      <c r="A34" s="4"/>
      <c r="B34" s="4"/>
      <c r="C34" s="4"/>
      <c r="D34" s="29"/>
      <c r="E34" s="70"/>
      <c r="F34" s="8"/>
    </row>
    <row r="35" spans="1:6" ht="12.75">
      <c r="A35" s="4"/>
      <c r="B35" s="4"/>
      <c r="C35" s="4"/>
      <c r="D35" s="29"/>
      <c r="E35" s="70"/>
      <c r="F35" s="8"/>
    </row>
    <row r="36" spans="1:6" ht="13.5" thickBot="1">
      <c r="A36" s="4"/>
      <c r="B36" s="4"/>
      <c r="C36" s="4"/>
      <c r="D36" s="29"/>
      <c r="E36" s="70"/>
      <c r="F36" s="111" t="s">
        <v>365</v>
      </c>
    </row>
    <row r="37" spans="1:6" ht="12.75">
      <c r="A37" s="238" t="s">
        <v>9</v>
      </c>
      <c r="B37" s="244" t="s">
        <v>1</v>
      </c>
      <c r="C37" s="96" t="s">
        <v>2</v>
      </c>
      <c r="D37" s="95" t="s">
        <v>3</v>
      </c>
      <c r="E37" s="238" t="s">
        <v>4</v>
      </c>
      <c r="F37" s="94" t="s">
        <v>172</v>
      </c>
    </row>
    <row r="38" spans="1:6" ht="13.5" thickBot="1">
      <c r="A38" s="239"/>
      <c r="B38" s="240"/>
      <c r="C38" s="98" t="s">
        <v>10</v>
      </c>
      <c r="D38" s="99" t="s">
        <v>5</v>
      </c>
      <c r="E38" s="239"/>
      <c r="F38" s="97" t="s">
        <v>289</v>
      </c>
    </row>
    <row r="39" spans="1:6" ht="13.5" thickBot="1">
      <c r="A39" s="100">
        <v>1</v>
      </c>
      <c r="B39" s="56">
        <v>2</v>
      </c>
      <c r="C39" s="101">
        <v>3</v>
      </c>
      <c r="D39" s="56">
        <v>4</v>
      </c>
      <c r="E39" s="101">
        <v>5</v>
      </c>
      <c r="F39" s="56">
        <v>6</v>
      </c>
    </row>
    <row r="40" spans="1:6" ht="12.75">
      <c r="A40" s="2"/>
      <c r="B40" s="2"/>
      <c r="C40" s="2"/>
      <c r="D40" s="107">
        <v>614100</v>
      </c>
      <c r="E40" s="52" t="s">
        <v>67</v>
      </c>
      <c r="F40" s="123">
        <v>65000</v>
      </c>
    </row>
    <row r="41" spans="1:6" ht="12.75">
      <c r="A41" s="2"/>
      <c r="B41" s="2"/>
      <c r="C41" s="2"/>
      <c r="D41" s="107">
        <v>614200</v>
      </c>
      <c r="E41" s="52" t="s">
        <v>291</v>
      </c>
      <c r="F41" s="123">
        <v>34000</v>
      </c>
    </row>
    <row r="42" spans="1:6" ht="12.75">
      <c r="A42" s="2"/>
      <c r="B42" s="2"/>
      <c r="C42" s="2"/>
      <c r="D42" s="107">
        <v>614200</v>
      </c>
      <c r="E42" s="52" t="s">
        <v>145</v>
      </c>
      <c r="F42" s="123">
        <v>30000</v>
      </c>
    </row>
    <row r="43" spans="1:6" ht="12.75">
      <c r="A43" s="2"/>
      <c r="B43" s="2"/>
      <c r="C43" s="2"/>
      <c r="D43" s="107">
        <v>614324</v>
      </c>
      <c r="E43" s="52" t="s">
        <v>133</v>
      </c>
      <c r="F43" s="123">
        <v>70000</v>
      </c>
    </row>
    <row r="44" spans="1:6" ht="12.75">
      <c r="A44" s="2"/>
      <c r="B44" s="2"/>
      <c r="C44" s="2"/>
      <c r="D44" s="107">
        <v>614300</v>
      </c>
      <c r="E44" s="52" t="s">
        <v>132</v>
      </c>
      <c r="F44" s="123">
        <v>42000</v>
      </c>
    </row>
    <row r="45" spans="1:6" ht="12.75">
      <c r="A45" s="2"/>
      <c r="B45" s="2"/>
      <c r="C45" s="2"/>
      <c r="D45" s="107">
        <v>614300</v>
      </c>
      <c r="E45" s="52" t="s">
        <v>78</v>
      </c>
      <c r="F45" s="123">
        <v>50000</v>
      </c>
    </row>
    <row r="46" spans="1:6" ht="12.75">
      <c r="A46" s="2"/>
      <c r="B46" s="2"/>
      <c r="C46" s="2"/>
      <c r="D46" s="107">
        <v>614300</v>
      </c>
      <c r="E46" s="52" t="s">
        <v>293</v>
      </c>
      <c r="F46" s="123">
        <v>20000</v>
      </c>
    </row>
    <row r="47" spans="1:6" ht="12.75">
      <c r="A47" s="2"/>
      <c r="B47" s="2"/>
      <c r="C47" s="2"/>
      <c r="D47" s="107">
        <v>614400</v>
      </c>
      <c r="E47" s="52" t="s">
        <v>56</v>
      </c>
      <c r="F47" s="123">
        <v>10000</v>
      </c>
    </row>
    <row r="48" spans="1:6" ht="12.75">
      <c r="A48" s="2"/>
      <c r="B48" s="2"/>
      <c r="C48" s="2"/>
      <c r="D48" s="107">
        <v>614810</v>
      </c>
      <c r="E48" s="52" t="s">
        <v>298</v>
      </c>
      <c r="F48" s="123">
        <v>10000</v>
      </c>
    </row>
    <row r="49" spans="1:6" ht="12.75">
      <c r="A49" s="2"/>
      <c r="B49" s="2"/>
      <c r="C49" s="2"/>
      <c r="D49" s="107">
        <v>614810</v>
      </c>
      <c r="E49" s="52" t="s">
        <v>299</v>
      </c>
      <c r="F49" s="123">
        <v>25000</v>
      </c>
    </row>
    <row r="50" spans="1:6" ht="12.75">
      <c r="A50" s="2"/>
      <c r="B50" s="2"/>
      <c r="C50" s="2"/>
      <c r="D50" s="107">
        <v>614810</v>
      </c>
      <c r="E50" s="52" t="s">
        <v>103</v>
      </c>
      <c r="F50" s="123">
        <v>1000</v>
      </c>
    </row>
    <row r="51" spans="1:6" ht="12.75">
      <c r="A51" s="52"/>
      <c r="B51" s="52"/>
      <c r="C51" s="52"/>
      <c r="D51" s="69">
        <v>614000</v>
      </c>
      <c r="E51" s="51" t="s">
        <v>292</v>
      </c>
      <c r="F51" s="161">
        <f>SUM(F40:F50)</f>
        <v>357000</v>
      </c>
    </row>
    <row r="52" spans="1:6" ht="12.75">
      <c r="A52" s="52"/>
      <c r="B52" s="52"/>
      <c r="C52" s="52"/>
      <c r="D52" s="69"/>
      <c r="E52" s="51"/>
      <c r="F52" s="161"/>
    </row>
    <row r="53" spans="1:6" ht="12.75">
      <c r="A53" s="52"/>
      <c r="B53" s="52"/>
      <c r="C53" s="52"/>
      <c r="D53" s="69">
        <v>616000</v>
      </c>
      <c r="E53" s="51" t="s">
        <v>88</v>
      </c>
      <c r="F53" s="161">
        <v>10600</v>
      </c>
    </row>
    <row r="54" spans="1:6" ht="12.75">
      <c r="A54" s="52"/>
      <c r="B54" s="52"/>
      <c r="C54" s="52"/>
      <c r="D54" s="69"/>
      <c r="E54" s="51"/>
      <c r="F54" s="109"/>
    </row>
    <row r="55" spans="1:6" ht="12.75">
      <c r="A55" s="52"/>
      <c r="B55" s="52"/>
      <c r="C55" s="52"/>
      <c r="D55" s="52"/>
      <c r="E55" s="51" t="s">
        <v>33</v>
      </c>
      <c r="F55" s="69">
        <v>9</v>
      </c>
    </row>
    <row r="56" spans="1:6" ht="12.75">
      <c r="A56" s="52"/>
      <c r="B56" s="73"/>
      <c r="C56" s="52"/>
      <c r="D56" s="51" t="s">
        <v>7</v>
      </c>
      <c r="E56" s="51"/>
      <c r="F56" s="161">
        <f>SUM(F7+F9+F25+F51+F53)</f>
        <v>1173450</v>
      </c>
    </row>
    <row r="57" spans="1:6" ht="12.75">
      <c r="A57" s="52"/>
      <c r="B57" s="71" t="s">
        <v>8</v>
      </c>
      <c r="C57" s="51"/>
      <c r="D57" s="51"/>
      <c r="E57" s="51"/>
      <c r="F57" s="161">
        <f>SUM(F56)</f>
        <v>1173450</v>
      </c>
    </row>
    <row r="58" spans="1:6" ht="12.75">
      <c r="A58" s="4"/>
      <c r="B58" s="9"/>
      <c r="C58" s="9"/>
      <c r="D58" s="70"/>
      <c r="E58" s="70"/>
      <c r="F58" s="26"/>
    </row>
    <row r="59" spans="1:6" ht="12.75">
      <c r="A59" s="4"/>
      <c r="B59" s="9"/>
      <c r="C59" s="9"/>
      <c r="D59" s="70"/>
      <c r="E59" s="70"/>
      <c r="F59" s="26"/>
    </row>
    <row r="60" spans="1:6" ht="12.75">
      <c r="A60" s="4"/>
      <c r="B60" s="9"/>
      <c r="C60" s="9"/>
      <c r="D60" s="70"/>
      <c r="E60" s="70"/>
      <c r="F60" s="26"/>
    </row>
    <row r="61" spans="1:6" ht="12.75">
      <c r="A61" s="4"/>
      <c r="B61" s="9"/>
      <c r="C61" s="9"/>
      <c r="D61" s="70"/>
      <c r="E61" s="70"/>
      <c r="F61" s="26"/>
    </row>
    <row r="62" spans="1:6" ht="12.75">
      <c r="A62" s="4"/>
      <c r="B62" s="9"/>
      <c r="C62" s="9"/>
      <c r="D62" s="70"/>
      <c r="E62" s="70"/>
      <c r="F62" s="26"/>
    </row>
    <row r="63" spans="1:6" ht="12.75">
      <c r="A63" s="4"/>
      <c r="B63" s="9"/>
      <c r="C63" s="9"/>
      <c r="D63" s="70"/>
      <c r="E63" s="70"/>
      <c r="F63" s="26"/>
    </row>
    <row r="64" spans="1:6" ht="12.75">
      <c r="A64" s="4"/>
      <c r="B64" s="9"/>
      <c r="C64" s="9"/>
      <c r="D64" s="70"/>
      <c r="E64" s="70"/>
      <c r="F64" s="26"/>
    </row>
    <row r="65" spans="1:6" ht="12.75">
      <c r="A65" s="4"/>
      <c r="B65" s="9"/>
      <c r="C65" s="9"/>
      <c r="D65" s="70"/>
      <c r="E65" s="70"/>
      <c r="F65" s="26"/>
    </row>
    <row r="66" spans="1:6" ht="12.75">
      <c r="A66" s="4"/>
      <c r="B66" s="9"/>
      <c r="C66" s="9"/>
      <c r="D66" s="70"/>
      <c r="E66" s="70"/>
      <c r="F66" s="26"/>
    </row>
    <row r="67" spans="1:6" ht="12.75">
      <c r="A67" s="4"/>
      <c r="B67" s="9"/>
      <c r="C67" s="9"/>
      <c r="D67" s="70"/>
      <c r="E67" s="70"/>
      <c r="F67" s="26"/>
    </row>
    <row r="68" spans="1:6" ht="12.75">
      <c r="A68" s="4"/>
      <c r="B68" s="9"/>
      <c r="C68" s="9"/>
      <c r="D68" s="70"/>
      <c r="E68" s="70"/>
      <c r="F68" s="26"/>
    </row>
    <row r="69" spans="1:6" ht="12.75">
      <c r="A69" s="4"/>
      <c r="B69" s="9"/>
      <c r="C69" s="9"/>
      <c r="D69" s="70"/>
      <c r="E69" s="70"/>
      <c r="F69" s="26"/>
    </row>
    <row r="70" spans="1:6" ht="12.75">
      <c r="A70" s="4"/>
      <c r="B70" s="9"/>
      <c r="C70" s="9"/>
      <c r="D70" s="70"/>
      <c r="E70" s="70"/>
      <c r="F70" s="26"/>
    </row>
    <row r="71" spans="1:6" ht="12.75">
      <c r="A71" s="4"/>
      <c r="B71" s="9"/>
      <c r="C71" s="9"/>
      <c r="D71" s="9"/>
      <c r="E71" s="9"/>
      <c r="F71" s="26"/>
    </row>
    <row r="72" spans="1:6" ht="12.75">
      <c r="A72" s="4"/>
      <c r="B72" s="9"/>
      <c r="C72" s="9"/>
      <c r="D72" s="9"/>
      <c r="E72" s="9"/>
      <c r="F72" s="188" t="s">
        <v>366</v>
      </c>
    </row>
    <row r="73" spans="1:6" ht="15" thickBot="1">
      <c r="A73" s="80"/>
      <c r="B73" s="80"/>
      <c r="C73" s="80"/>
      <c r="D73" s="80"/>
      <c r="E73" s="75" t="s">
        <v>42</v>
      </c>
      <c r="F73" s="93"/>
    </row>
    <row r="74" spans="1:6" ht="12.75">
      <c r="A74" s="238" t="s">
        <v>9</v>
      </c>
      <c r="B74" s="238" t="s">
        <v>1</v>
      </c>
      <c r="C74" s="96" t="s">
        <v>2</v>
      </c>
      <c r="D74" s="94" t="s">
        <v>3</v>
      </c>
      <c r="E74" s="238" t="s">
        <v>4</v>
      </c>
      <c r="F74" s="94" t="s">
        <v>172</v>
      </c>
    </row>
    <row r="75" spans="1:6" ht="13.5" thickBot="1">
      <c r="A75" s="239"/>
      <c r="B75" s="239"/>
      <c r="C75" s="98" t="s">
        <v>10</v>
      </c>
      <c r="D75" s="98" t="s">
        <v>5</v>
      </c>
      <c r="E75" s="239"/>
      <c r="F75" s="97" t="s">
        <v>289</v>
      </c>
    </row>
    <row r="76" spans="1:6" ht="13.5" thickBot="1">
      <c r="A76" s="102">
        <v>1</v>
      </c>
      <c r="B76" s="56">
        <v>2</v>
      </c>
      <c r="C76" s="103">
        <v>3</v>
      </c>
      <c r="D76" s="56">
        <v>4</v>
      </c>
      <c r="E76" s="103">
        <v>5</v>
      </c>
      <c r="F76" s="56">
        <v>6</v>
      </c>
    </row>
    <row r="77" spans="1:6" ht="12.75">
      <c r="A77" s="104">
        <v>11</v>
      </c>
      <c r="B77" s="105">
        <v>2</v>
      </c>
      <c r="C77" s="104">
        <v>102</v>
      </c>
      <c r="D77" s="104"/>
      <c r="E77" s="104"/>
      <c r="F77" s="104"/>
    </row>
    <row r="78" spans="1:6" ht="12.75">
      <c r="A78" s="52"/>
      <c r="B78" s="73"/>
      <c r="C78" s="52"/>
      <c r="D78" s="107">
        <v>611000</v>
      </c>
      <c r="E78" s="52" t="s">
        <v>117</v>
      </c>
      <c r="F78" s="123">
        <v>180000</v>
      </c>
    </row>
    <row r="79" spans="1:6" ht="12.75">
      <c r="A79" s="52"/>
      <c r="B79" s="73"/>
      <c r="C79" s="52"/>
      <c r="D79" s="107">
        <v>611200</v>
      </c>
      <c r="E79" s="52" t="s">
        <v>118</v>
      </c>
      <c r="F79" s="123">
        <v>22000</v>
      </c>
    </row>
    <row r="80" spans="1:6" ht="12.75">
      <c r="A80" s="52"/>
      <c r="B80" s="73"/>
      <c r="C80" s="52"/>
      <c r="D80" s="69">
        <v>611000</v>
      </c>
      <c r="E80" s="51" t="s">
        <v>142</v>
      </c>
      <c r="F80" s="161">
        <f>SUM(F78:F79)</f>
        <v>202000</v>
      </c>
    </row>
    <row r="81" spans="1:8" ht="12.75">
      <c r="A81" s="52"/>
      <c r="B81" s="73"/>
      <c r="C81" s="52"/>
      <c r="D81" s="69"/>
      <c r="E81" s="51"/>
      <c r="F81" s="161"/>
      <c r="H81" s="12"/>
    </row>
    <row r="82" spans="1:6" ht="12.75">
      <c r="A82" s="52"/>
      <c r="B82" s="73"/>
      <c r="C82" s="52"/>
      <c r="D82" s="69">
        <v>612000</v>
      </c>
      <c r="E82" s="51" t="s">
        <v>115</v>
      </c>
      <c r="F82" s="161">
        <v>18900</v>
      </c>
    </row>
    <row r="83" spans="1:8" ht="12.75">
      <c r="A83" s="52"/>
      <c r="B83" s="73"/>
      <c r="C83" s="52"/>
      <c r="D83" s="69"/>
      <c r="E83" s="51"/>
      <c r="F83" s="161"/>
      <c r="H83" s="12"/>
    </row>
    <row r="84" spans="1:6" ht="12.75">
      <c r="A84" s="52"/>
      <c r="B84" s="73"/>
      <c r="C84" s="52"/>
      <c r="D84" s="107">
        <v>613110</v>
      </c>
      <c r="E84" s="52" t="s">
        <v>143</v>
      </c>
      <c r="F84" s="123">
        <v>100</v>
      </c>
    </row>
    <row r="85" spans="1:8" ht="12.75">
      <c r="A85" s="52"/>
      <c r="B85" s="73"/>
      <c r="C85" s="52"/>
      <c r="D85" s="107">
        <v>613210</v>
      </c>
      <c r="E85" s="52" t="s">
        <v>341</v>
      </c>
      <c r="F85" s="123">
        <v>14000</v>
      </c>
      <c r="H85" s="12"/>
    </row>
    <row r="86" spans="1:6" ht="12.75">
      <c r="A86" s="52"/>
      <c r="B86" s="73"/>
      <c r="C86" s="52"/>
      <c r="D86" s="107">
        <v>613210</v>
      </c>
      <c r="E86" s="52" t="s">
        <v>340</v>
      </c>
      <c r="F86" s="123">
        <v>15400</v>
      </c>
    </row>
    <row r="87" spans="1:6" ht="12.75">
      <c r="A87" s="52"/>
      <c r="B87" s="73"/>
      <c r="C87" s="52"/>
      <c r="D87" s="107">
        <v>613310</v>
      </c>
      <c r="E87" s="52" t="s">
        <v>192</v>
      </c>
      <c r="F87" s="123">
        <v>16200</v>
      </c>
    </row>
    <row r="88" spans="1:6" ht="12.75">
      <c r="A88" s="52"/>
      <c r="B88" s="73"/>
      <c r="C88" s="52"/>
      <c r="D88" s="107">
        <v>613321</v>
      </c>
      <c r="E88" s="52" t="s">
        <v>39</v>
      </c>
      <c r="F88" s="123">
        <v>9800</v>
      </c>
    </row>
    <row r="89" spans="1:8" ht="12.75">
      <c r="A89" s="52"/>
      <c r="B89" s="73"/>
      <c r="C89" s="52"/>
      <c r="D89" s="107">
        <v>613410</v>
      </c>
      <c r="E89" s="52" t="s">
        <v>295</v>
      </c>
      <c r="F89" s="123">
        <v>32000</v>
      </c>
      <c r="H89" s="12"/>
    </row>
    <row r="90" spans="1:6" ht="12.75">
      <c r="A90" s="52"/>
      <c r="B90" s="73"/>
      <c r="C90" s="52"/>
      <c r="D90" s="107">
        <v>613410</v>
      </c>
      <c r="E90" s="52" t="s">
        <v>110</v>
      </c>
      <c r="F90" s="123">
        <v>1000</v>
      </c>
    </row>
    <row r="91" spans="1:6" ht="12.75">
      <c r="A91" s="52"/>
      <c r="B91" s="73"/>
      <c r="C91" s="52"/>
      <c r="D91" s="107">
        <v>613710</v>
      </c>
      <c r="E91" s="52" t="s">
        <v>40</v>
      </c>
      <c r="F91" s="123">
        <v>5000</v>
      </c>
    </row>
    <row r="92" spans="1:8" ht="12.75">
      <c r="A92" s="52"/>
      <c r="B92" s="73"/>
      <c r="C92" s="52"/>
      <c r="D92" s="107">
        <v>613800</v>
      </c>
      <c r="E92" s="52" t="s">
        <v>296</v>
      </c>
      <c r="F92" s="123">
        <v>13000</v>
      </c>
      <c r="H92" s="12"/>
    </row>
    <row r="93" spans="1:6" ht="12.75">
      <c r="A93" s="52"/>
      <c r="B93" s="73"/>
      <c r="C93" s="52"/>
      <c r="D93" s="107">
        <v>613900</v>
      </c>
      <c r="E93" s="52" t="s">
        <v>202</v>
      </c>
      <c r="F93" s="123">
        <v>500</v>
      </c>
    </row>
    <row r="94" spans="1:6" ht="12.75">
      <c r="A94" s="52"/>
      <c r="B94" s="73"/>
      <c r="C94" s="52"/>
      <c r="D94" s="107">
        <v>613900</v>
      </c>
      <c r="E94" s="52" t="s">
        <v>203</v>
      </c>
      <c r="F94" s="123">
        <v>1000</v>
      </c>
    </row>
    <row r="95" spans="1:6" ht="12.75">
      <c r="A95" s="52"/>
      <c r="B95" s="73"/>
      <c r="C95" s="52"/>
      <c r="D95" s="107">
        <v>613900</v>
      </c>
      <c r="E95" s="52" t="s">
        <v>64</v>
      </c>
      <c r="F95" s="123">
        <v>1000</v>
      </c>
    </row>
    <row r="96" spans="1:6" ht="12.75">
      <c r="A96" s="52"/>
      <c r="B96" s="73"/>
      <c r="C96" s="52"/>
      <c r="D96" s="69">
        <v>613000</v>
      </c>
      <c r="E96" s="51" t="s">
        <v>38</v>
      </c>
      <c r="F96" s="161">
        <f>SUM(F84:F95)</f>
        <v>109000</v>
      </c>
    </row>
    <row r="97" spans="1:6" ht="12.75">
      <c r="A97" s="52"/>
      <c r="B97" s="73"/>
      <c r="C97" s="52"/>
      <c r="D97" s="69"/>
      <c r="E97" s="51"/>
      <c r="F97" s="161"/>
    </row>
    <row r="98" spans="1:6" ht="12.75">
      <c r="A98" s="52"/>
      <c r="B98" s="52"/>
      <c r="C98" s="52"/>
      <c r="D98" s="107">
        <v>614300</v>
      </c>
      <c r="E98" s="52" t="s">
        <v>134</v>
      </c>
      <c r="F98" s="123">
        <v>295000</v>
      </c>
    </row>
    <row r="99" spans="1:6" ht="12.75">
      <c r="A99" s="52"/>
      <c r="B99" s="52"/>
      <c r="C99" s="52"/>
      <c r="D99" s="107">
        <v>614300</v>
      </c>
      <c r="E99" s="52" t="s">
        <v>104</v>
      </c>
      <c r="F99" s="123">
        <v>105000</v>
      </c>
    </row>
    <row r="100" spans="1:6" ht="12.75">
      <c r="A100" s="52"/>
      <c r="B100" s="52"/>
      <c r="C100" s="52"/>
      <c r="D100" s="107">
        <v>614300</v>
      </c>
      <c r="E100" s="52" t="s">
        <v>105</v>
      </c>
      <c r="F100" s="123">
        <v>160000</v>
      </c>
    </row>
    <row r="101" spans="1:6" ht="12.75">
      <c r="A101" s="52"/>
      <c r="B101" s="52"/>
      <c r="C101" s="52"/>
      <c r="D101" s="107">
        <v>614300</v>
      </c>
      <c r="E101" s="52" t="s">
        <v>297</v>
      </c>
      <c r="F101" s="123">
        <v>24000</v>
      </c>
    </row>
    <row r="102" spans="1:6" ht="12.75">
      <c r="A102" s="52"/>
      <c r="B102" s="52"/>
      <c r="C102" s="52"/>
      <c r="D102" s="107">
        <v>614810</v>
      </c>
      <c r="E102" s="52" t="s">
        <v>219</v>
      </c>
      <c r="F102" s="123">
        <v>9500</v>
      </c>
    </row>
    <row r="103" spans="1:8" ht="12.75">
      <c r="A103" s="52"/>
      <c r="B103" s="52"/>
      <c r="C103" s="52"/>
      <c r="D103" s="69">
        <v>614000</v>
      </c>
      <c r="E103" s="51" t="s">
        <v>243</v>
      </c>
      <c r="F103" s="161">
        <f>SUM(F98:F102)</f>
        <v>593500</v>
      </c>
      <c r="H103" s="12"/>
    </row>
    <row r="104" spans="1:6" ht="12.75">
      <c r="A104" s="80"/>
      <c r="B104" s="80"/>
      <c r="C104" s="80"/>
      <c r="D104" s="65"/>
      <c r="E104" s="70"/>
      <c r="F104" s="110"/>
    </row>
    <row r="105" spans="1:6" ht="12.75">
      <c r="A105" s="80"/>
      <c r="B105" s="80"/>
      <c r="C105" s="80"/>
      <c r="D105" s="65"/>
      <c r="E105" s="70"/>
      <c r="F105" s="110"/>
    </row>
    <row r="106" spans="1:6" ht="12.75">
      <c r="A106" s="80"/>
      <c r="B106" s="80"/>
      <c r="C106" s="80"/>
      <c r="D106" s="65"/>
      <c r="E106" s="70"/>
      <c r="F106" s="110"/>
    </row>
    <row r="107" spans="1:6" ht="12.75">
      <c r="A107" s="80"/>
      <c r="B107" s="80"/>
      <c r="C107" s="80"/>
      <c r="D107" s="65"/>
      <c r="E107" s="70"/>
      <c r="F107" s="110"/>
    </row>
    <row r="108" spans="1:6" ht="13.5" thickBot="1">
      <c r="A108" s="80"/>
      <c r="B108" s="80"/>
      <c r="C108" s="80"/>
      <c r="D108" s="65"/>
      <c r="E108" s="70"/>
      <c r="F108" s="111" t="s">
        <v>367</v>
      </c>
    </row>
    <row r="109" spans="1:6" ht="12.75">
      <c r="A109" s="238" t="s">
        <v>9</v>
      </c>
      <c r="B109" s="238" t="s">
        <v>1</v>
      </c>
      <c r="C109" s="96" t="s">
        <v>2</v>
      </c>
      <c r="D109" s="94" t="s">
        <v>3</v>
      </c>
      <c r="E109" s="238" t="s">
        <v>4</v>
      </c>
      <c r="F109" s="94" t="s">
        <v>172</v>
      </c>
    </row>
    <row r="110" spans="1:6" ht="13.5" thickBot="1">
      <c r="A110" s="239"/>
      <c r="B110" s="239"/>
      <c r="C110" s="98" t="s">
        <v>10</v>
      </c>
      <c r="D110" s="98" t="s">
        <v>5</v>
      </c>
      <c r="E110" s="239"/>
      <c r="F110" s="97" t="s">
        <v>289</v>
      </c>
    </row>
    <row r="111" spans="1:6" ht="13.5" thickBot="1">
      <c r="A111" s="102">
        <v>1</v>
      </c>
      <c r="B111" s="56">
        <v>2</v>
      </c>
      <c r="C111" s="103">
        <v>3</v>
      </c>
      <c r="D111" s="56">
        <v>4</v>
      </c>
      <c r="E111" s="103">
        <v>5</v>
      </c>
      <c r="F111" s="56">
        <v>6</v>
      </c>
    </row>
    <row r="112" spans="1:6" ht="12.75">
      <c r="A112" s="52"/>
      <c r="B112" s="52"/>
      <c r="C112" s="52"/>
      <c r="D112" s="107">
        <v>615000</v>
      </c>
      <c r="E112" s="52" t="s">
        <v>125</v>
      </c>
      <c r="F112" s="163">
        <v>80000</v>
      </c>
    </row>
    <row r="113" spans="1:6" ht="12.75">
      <c r="A113" s="52"/>
      <c r="B113" s="52"/>
      <c r="C113" s="52"/>
      <c r="D113" s="107">
        <v>615000</v>
      </c>
      <c r="E113" s="52" t="s">
        <v>126</v>
      </c>
      <c r="F113" s="163">
        <v>200000</v>
      </c>
    </row>
    <row r="114" spans="1:6" ht="12.75">
      <c r="A114" s="52"/>
      <c r="B114" s="52"/>
      <c r="C114" s="52"/>
      <c r="D114" s="107">
        <v>615000</v>
      </c>
      <c r="E114" s="52" t="s">
        <v>127</v>
      </c>
      <c r="F114" s="163">
        <v>200000</v>
      </c>
    </row>
    <row r="115" spans="1:6" ht="12.75">
      <c r="A115" s="52"/>
      <c r="B115" s="52"/>
      <c r="C115" s="52"/>
      <c r="D115" s="107">
        <v>615000</v>
      </c>
      <c r="E115" s="52" t="s">
        <v>135</v>
      </c>
      <c r="F115" s="163">
        <v>5000</v>
      </c>
    </row>
    <row r="116" spans="1:6" ht="12.75">
      <c r="A116" s="52"/>
      <c r="B116" s="52"/>
      <c r="C116" s="52"/>
      <c r="D116" s="69">
        <v>615000</v>
      </c>
      <c r="E116" s="51" t="s">
        <v>82</v>
      </c>
      <c r="F116" s="181">
        <f>SUM(F112:F115)</f>
        <v>485000</v>
      </c>
    </row>
    <row r="117" spans="1:6" ht="12.75">
      <c r="A117" s="2"/>
      <c r="B117" s="2"/>
      <c r="C117" s="2"/>
      <c r="D117" s="6"/>
      <c r="E117" s="51"/>
      <c r="F117" s="182"/>
    </row>
    <row r="118" spans="1:6" ht="12.75">
      <c r="A118" s="2"/>
      <c r="B118" s="2"/>
      <c r="C118" s="2"/>
      <c r="D118" s="107">
        <v>821200</v>
      </c>
      <c r="E118" s="52" t="s">
        <v>334</v>
      </c>
      <c r="F118" s="163">
        <v>50000</v>
      </c>
    </row>
    <row r="119" spans="1:6" ht="12.75">
      <c r="A119" s="2"/>
      <c r="B119" s="3"/>
      <c r="C119" s="2"/>
      <c r="D119" s="107">
        <v>821222</v>
      </c>
      <c r="E119" s="52" t="s">
        <v>287</v>
      </c>
      <c r="F119" s="163">
        <v>200000</v>
      </c>
    </row>
    <row r="120" spans="1:6" ht="12.75">
      <c r="A120" s="2"/>
      <c r="B120" s="3"/>
      <c r="C120" s="2"/>
      <c r="D120" s="107">
        <v>821300</v>
      </c>
      <c r="E120" s="52" t="s">
        <v>87</v>
      </c>
      <c r="F120" s="163">
        <v>10000</v>
      </c>
    </row>
    <row r="121" spans="1:6" ht="12.75">
      <c r="A121" s="2"/>
      <c r="B121" s="3"/>
      <c r="C121" s="2"/>
      <c r="D121" s="107">
        <v>821500</v>
      </c>
      <c r="E121" s="52" t="s">
        <v>232</v>
      </c>
      <c r="F121" s="163">
        <v>50000</v>
      </c>
    </row>
    <row r="122" spans="1:6" ht="12.75">
      <c r="A122" s="2"/>
      <c r="B122" s="3"/>
      <c r="C122" s="2"/>
      <c r="D122" s="107">
        <v>821500</v>
      </c>
      <c r="E122" s="52" t="s">
        <v>300</v>
      </c>
      <c r="F122" s="163">
        <v>35000</v>
      </c>
    </row>
    <row r="123" spans="1:6" ht="12.75">
      <c r="A123" s="2"/>
      <c r="B123" s="3"/>
      <c r="C123" s="2"/>
      <c r="D123" s="107">
        <v>821500</v>
      </c>
      <c r="E123" s="52" t="s">
        <v>353</v>
      </c>
      <c r="F123" s="163">
        <v>380000</v>
      </c>
    </row>
    <row r="124" spans="1:6" ht="12.75">
      <c r="A124" s="2"/>
      <c r="B124" s="3"/>
      <c r="C124" s="2"/>
      <c r="D124" s="107">
        <v>821600</v>
      </c>
      <c r="E124" s="52" t="s">
        <v>128</v>
      </c>
      <c r="F124" s="163">
        <v>1220000</v>
      </c>
    </row>
    <row r="125" spans="1:6" ht="12.75">
      <c r="A125" s="2"/>
      <c r="B125" s="3"/>
      <c r="C125" s="2"/>
      <c r="D125" s="107">
        <v>821600</v>
      </c>
      <c r="E125" s="52" t="s">
        <v>129</v>
      </c>
      <c r="F125" s="163">
        <v>150000</v>
      </c>
    </row>
    <row r="126" spans="1:6" ht="12.75">
      <c r="A126" s="2"/>
      <c r="B126" s="3"/>
      <c r="C126" s="2"/>
      <c r="D126" s="107">
        <v>821600</v>
      </c>
      <c r="E126" s="52" t="s">
        <v>146</v>
      </c>
      <c r="F126" s="163">
        <v>150000</v>
      </c>
    </row>
    <row r="127" spans="1:6" ht="12.75">
      <c r="A127" s="2"/>
      <c r="B127" s="3"/>
      <c r="C127" s="2"/>
      <c r="D127" s="107">
        <v>821600</v>
      </c>
      <c r="E127" s="52" t="s">
        <v>343</v>
      </c>
      <c r="F127" s="163">
        <v>100000</v>
      </c>
    </row>
    <row r="128" spans="1:6" ht="12.75">
      <c r="A128" s="2"/>
      <c r="B128" s="3"/>
      <c r="C128" s="2"/>
      <c r="D128" s="69">
        <v>821000</v>
      </c>
      <c r="E128" s="51" t="s">
        <v>99</v>
      </c>
      <c r="F128" s="181">
        <f>SUM(F118:F127)</f>
        <v>2345000</v>
      </c>
    </row>
    <row r="129" spans="1:6" ht="12.75">
      <c r="A129" s="2"/>
      <c r="B129" s="3"/>
      <c r="C129" s="2"/>
      <c r="D129" s="52"/>
      <c r="E129" s="52"/>
      <c r="F129" s="121"/>
    </row>
    <row r="130" spans="1:6" ht="12.75">
      <c r="A130" s="2"/>
      <c r="B130" s="3"/>
      <c r="C130" s="2"/>
      <c r="D130" s="107">
        <v>823219</v>
      </c>
      <c r="E130" s="52" t="s">
        <v>147</v>
      </c>
      <c r="F130" s="163">
        <v>114500</v>
      </c>
    </row>
    <row r="131" spans="1:6" ht="12.75">
      <c r="A131" s="2"/>
      <c r="B131" s="3"/>
      <c r="C131" s="2"/>
      <c r="D131" s="69">
        <v>823000</v>
      </c>
      <c r="E131" s="51" t="s">
        <v>301</v>
      </c>
      <c r="F131" s="181">
        <f>SUM(F130)</f>
        <v>114500</v>
      </c>
    </row>
    <row r="132" spans="1:6" ht="12.75">
      <c r="A132" s="2"/>
      <c r="B132" s="3"/>
      <c r="C132" s="2"/>
      <c r="D132" s="2"/>
      <c r="E132" s="2"/>
      <c r="F132" s="108"/>
    </row>
    <row r="133" spans="1:6" ht="12.75">
      <c r="A133" s="2"/>
      <c r="B133" s="3"/>
      <c r="C133" s="2"/>
      <c r="D133" s="52"/>
      <c r="E133" s="51" t="s">
        <v>34</v>
      </c>
      <c r="F133" s="69">
        <v>5</v>
      </c>
    </row>
    <row r="134" spans="1:6" ht="12.75">
      <c r="A134" s="2"/>
      <c r="B134" s="3"/>
      <c r="C134" s="2"/>
      <c r="D134" s="51" t="s">
        <v>43</v>
      </c>
      <c r="E134" s="51"/>
      <c r="F134" s="161">
        <f>SUM(F135)</f>
        <v>3867900</v>
      </c>
    </row>
    <row r="135" spans="1:6" ht="12.75">
      <c r="A135" s="2"/>
      <c r="B135" s="71" t="s">
        <v>11</v>
      </c>
      <c r="C135" s="51"/>
      <c r="D135" s="51"/>
      <c r="E135" s="51"/>
      <c r="F135" s="161">
        <f>SUM(F80+F82+F96+F103+F116+F128+F131)</f>
        <v>3867900</v>
      </c>
    </row>
    <row r="136" spans="1:5" ht="12.75">
      <c r="A136" s="4"/>
      <c r="B136" s="9"/>
      <c r="C136" s="9"/>
      <c r="D136" s="9"/>
      <c r="E136" s="9"/>
    </row>
    <row r="137" spans="1:5" ht="12.75">
      <c r="A137" s="4"/>
      <c r="B137" s="9"/>
      <c r="C137" s="9"/>
      <c r="D137" s="9"/>
      <c r="E137" s="9"/>
    </row>
    <row r="138" spans="1:5" ht="12.75">
      <c r="A138" s="4"/>
      <c r="B138" s="9"/>
      <c r="C138" s="9"/>
      <c r="D138" s="9"/>
      <c r="E138" s="9"/>
    </row>
    <row r="139" spans="1:5" ht="12.75">
      <c r="A139" s="4"/>
      <c r="B139" s="9"/>
      <c r="C139" s="9"/>
      <c r="D139" s="9"/>
      <c r="E139" s="9"/>
    </row>
    <row r="140" spans="1:5" ht="12.75">
      <c r="A140" s="4"/>
      <c r="B140" s="9"/>
      <c r="C140" s="9"/>
      <c r="D140" s="9"/>
      <c r="E140" s="9"/>
    </row>
    <row r="141" spans="1:5" ht="12.75">
      <c r="A141" s="4"/>
      <c r="B141" s="9"/>
      <c r="C141" s="9"/>
      <c r="D141" s="9"/>
      <c r="E141" s="9"/>
    </row>
    <row r="142" spans="1:5" ht="12.75">
      <c r="A142" s="4"/>
      <c r="B142" s="9"/>
      <c r="C142" s="9"/>
      <c r="D142" s="9"/>
      <c r="E142" s="9"/>
    </row>
    <row r="143" spans="1:6" ht="12.75">
      <c r="A143" s="4"/>
      <c r="B143" s="9"/>
      <c r="C143" s="9"/>
      <c r="D143" s="9"/>
      <c r="E143" s="9"/>
      <c r="F143" s="93"/>
    </row>
    <row r="144" spans="1:6" ht="12.75">
      <c r="A144" s="4"/>
      <c r="B144" s="9"/>
      <c r="C144" s="9"/>
      <c r="D144" s="9"/>
      <c r="E144" s="9"/>
      <c r="F144" s="93" t="s">
        <v>368</v>
      </c>
    </row>
    <row r="145" spans="1:6" ht="14.25">
      <c r="A145" s="80"/>
      <c r="B145" s="80"/>
      <c r="C145" s="80"/>
      <c r="D145" s="75" t="s">
        <v>12</v>
      </c>
      <c r="E145" s="75"/>
      <c r="F145" s="93"/>
    </row>
    <row r="146" spans="1:6" ht="15" thickBot="1">
      <c r="A146" s="80"/>
      <c r="B146" s="80"/>
      <c r="C146" s="80"/>
      <c r="D146" s="75" t="s">
        <v>13</v>
      </c>
      <c r="E146" s="75"/>
      <c r="F146" s="93"/>
    </row>
    <row r="147" spans="1:6" ht="12.75">
      <c r="A147" s="238" t="s">
        <v>9</v>
      </c>
      <c r="B147" s="238" t="s">
        <v>1</v>
      </c>
      <c r="C147" s="96" t="s">
        <v>2</v>
      </c>
      <c r="D147" s="94" t="s">
        <v>3</v>
      </c>
      <c r="E147" s="238" t="s">
        <v>4</v>
      </c>
      <c r="F147" s="94" t="s">
        <v>172</v>
      </c>
    </row>
    <row r="148" spans="1:6" ht="13.5" thickBot="1">
      <c r="A148" s="239"/>
      <c r="B148" s="239"/>
      <c r="C148" s="98" t="s">
        <v>10</v>
      </c>
      <c r="D148" s="98" t="s">
        <v>5</v>
      </c>
      <c r="E148" s="239"/>
      <c r="F148" s="97" t="s">
        <v>289</v>
      </c>
    </row>
    <row r="149" spans="1:6" ht="13.5" thickBot="1">
      <c r="A149" s="102">
        <v>1</v>
      </c>
      <c r="B149" s="56">
        <v>2</v>
      </c>
      <c r="C149" s="103">
        <v>3</v>
      </c>
      <c r="D149" s="56">
        <v>4</v>
      </c>
      <c r="E149" s="103">
        <v>5</v>
      </c>
      <c r="F149" s="56">
        <v>6</v>
      </c>
    </row>
    <row r="150" spans="1:6" ht="12.75">
      <c r="A150" s="107">
        <v>12</v>
      </c>
      <c r="B150" s="107">
        <v>3</v>
      </c>
      <c r="C150" s="107">
        <v>103</v>
      </c>
      <c r="D150" s="52"/>
      <c r="E150" s="52"/>
      <c r="F150" s="52"/>
    </row>
    <row r="151" spans="1:6" ht="12.75">
      <c r="A151" s="52"/>
      <c r="B151" s="52"/>
      <c r="C151" s="52"/>
      <c r="D151" s="107">
        <v>611000</v>
      </c>
      <c r="E151" s="52" t="s">
        <v>117</v>
      </c>
      <c r="F151" s="163">
        <v>145000</v>
      </c>
    </row>
    <row r="152" spans="1:6" ht="12.75">
      <c r="A152" s="52"/>
      <c r="B152" s="52"/>
      <c r="C152" s="52"/>
      <c r="D152" s="107">
        <v>611200</v>
      </c>
      <c r="E152" s="52" t="s">
        <v>118</v>
      </c>
      <c r="F152" s="163">
        <v>32300</v>
      </c>
    </row>
    <row r="153" spans="1:6" ht="12.75">
      <c r="A153" s="52"/>
      <c r="B153" s="52"/>
      <c r="C153" s="52"/>
      <c r="D153" s="69">
        <v>611000</v>
      </c>
      <c r="E153" s="51" t="s">
        <v>142</v>
      </c>
      <c r="F153" s="181">
        <f>SUM(F151+F152)</f>
        <v>177300</v>
      </c>
    </row>
    <row r="154" spans="1:6" ht="12.75">
      <c r="A154" s="52"/>
      <c r="B154" s="52"/>
      <c r="C154" s="52"/>
      <c r="D154" s="69"/>
      <c r="E154" s="51"/>
      <c r="F154" s="181"/>
    </row>
    <row r="155" spans="1:6" ht="12.75">
      <c r="A155" s="52"/>
      <c r="B155" s="52"/>
      <c r="C155" s="52"/>
      <c r="D155" s="69">
        <v>612000</v>
      </c>
      <c r="E155" s="51" t="s">
        <v>115</v>
      </c>
      <c r="F155" s="181">
        <v>15300</v>
      </c>
    </row>
    <row r="156" spans="1:6" ht="12.75">
      <c r="A156" s="52"/>
      <c r="B156" s="52"/>
      <c r="C156" s="52"/>
      <c r="D156" s="69"/>
      <c r="E156" s="51"/>
      <c r="F156" s="181"/>
    </row>
    <row r="157" spans="1:6" ht="12.75">
      <c r="A157" s="52"/>
      <c r="B157" s="52"/>
      <c r="C157" s="52"/>
      <c r="D157" s="107">
        <v>613110</v>
      </c>
      <c r="E157" s="52" t="s">
        <v>143</v>
      </c>
      <c r="F157" s="163">
        <v>100</v>
      </c>
    </row>
    <row r="158" spans="1:6" ht="12.75">
      <c r="A158" s="52"/>
      <c r="B158" s="52"/>
      <c r="C158" s="52"/>
      <c r="D158" s="107">
        <v>613310</v>
      </c>
      <c r="E158" s="52" t="s">
        <v>192</v>
      </c>
      <c r="F158" s="163">
        <v>600</v>
      </c>
    </row>
    <row r="159" spans="1:6" ht="12.75">
      <c r="A159" s="52"/>
      <c r="B159" s="52"/>
      <c r="C159" s="52"/>
      <c r="D159" s="107">
        <v>613400</v>
      </c>
      <c r="E159" s="52" t="s">
        <v>137</v>
      </c>
      <c r="F159" s="163">
        <v>100</v>
      </c>
    </row>
    <row r="160" spans="1:6" ht="12.75">
      <c r="A160" s="52"/>
      <c r="B160" s="52"/>
      <c r="C160" s="52"/>
      <c r="D160" s="107">
        <v>613710</v>
      </c>
      <c r="E160" s="52" t="s">
        <v>303</v>
      </c>
      <c r="F160" s="163">
        <v>200000</v>
      </c>
    </row>
    <row r="161" spans="1:6" ht="12.75">
      <c r="A161" s="52"/>
      <c r="B161" s="52"/>
      <c r="C161" s="52"/>
      <c r="D161" s="107">
        <v>613716</v>
      </c>
      <c r="E161" s="52" t="s">
        <v>302</v>
      </c>
      <c r="F161" s="163">
        <v>250000</v>
      </c>
    </row>
    <row r="162" spans="1:6" ht="12.75">
      <c r="A162" s="52"/>
      <c r="B162" s="52"/>
      <c r="C162" s="52"/>
      <c r="D162" s="107">
        <v>613700</v>
      </c>
      <c r="E162" s="52" t="s">
        <v>318</v>
      </c>
      <c r="F162" s="163">
        <v>150000</v>
      </c>
    </row>
    <row r="163" spans="1:8" ht="12.75">
      <c r="A163" s="52"/>
      <c r="B163" s="52"/>
      <c r="C163" s="52"/>
      <c r="D163" s="107">
        <v>613900</v>
      </c>
      <c r="E163" s="52" t="s">
        <v>202</v>
      </c>
      <c r="F163" s="163">
        <v>700</v>
      </c>
      <c r="H163" s="12"/>
    </row>
    <row r="164" spans="1:6" ht="12.75">
      <c r="A164" s="52"/>
      <c r="B164" s="52"/>
      <c r="C164" s="52"/>
      <c r="D164" s="107">
        <v>613900</v>
      </c>
      <c r="E164" s="52" t="s">
        <v>64</v>
      </c>
      <c r="F164" s="163">
        <v>1000</v>
      </c>
    </row>
    <row r="165" spans="1:6" ht="12.75">
      <c r="A165" s="52"/>
      <c r="B165" s="52"/>
      <c r="C165" s="52"/>
      <c r="D165" s="69">
        <v>613000</v>
      </c>
      <c r="E165" s="51" t="s">
        <v>38</v>
      </c>
      <c r="F165" s="181">
        <f>SUM(F157:F164)</f>
        <v>602500</v>
      </c>
    </row>
    <row r="166" spans="1:6" ht="12.75">
      <c r="A166" s="52"/>
      <c r="B166" s="52"/>
      <c r="C166" s="52"/>
      <c r="D166" s="52"/>
      <c r="E166" s="52"/>
      <c r="F166" s="121"/>
    </row>
    <row r="167" spans="1:6" ht="12.75">
      <c r="A167" s="52"/>
      <c r="B167" s="52"/>
      <c r="C167" s="52"/>
      <c r="D167" s="52"/>
      <c r="E167" s="51" t="s">
        <v>34</v>
      </c>
      <c r="F167" s="69">
        <v>4</v>
      </c>
    </row>
    <row r="168" spans="1:6" ht="12.75">
      <c r="A168" s="52"/>
      <c r="B168" s="52"/>
      <c r="C168" s="51" t="s">
        <v>14</v>
      </c>
      <c r="D168" s="51"/>
      <c r="E168" s="51"/>
      <c r="F168" s="161">
        <f>SUM(F153+F155+F165)</f>
        <v>795100</v>
      </c>
    </row>
    <row r="169" spans="1:6" ht="12.75">
      <c r="A169" s="52"/>
      <c r="B169" s="51" t="s">
        <v>15</v>
      </c>
      <c r="C169" s="51"/>
      <c r="D169" s="51"/>
      <c r="E169" s="51"/>
      <c r="F169" s="161">
        <f>F168</f>
        <v>795100</v>
      </c>
    </row>
    <row r="170" spans="1:5" ht="12.75">
      <c r="A170" s="4"/>
      <c r="B170" s="4"/>
      <c r="C170" s="4"/>
      <c r="D170" s="4"/>
      <c r="E170" s="4"/>
    </row>
    <row r="171" spans="1:5" ht="12.75">
      <c r="A171" s="4"/>
      <c r="B171" s="4"/>
      <c r="C171" s="4"/>
      <c r="D171" s="4"/>
      <c r="E171" s="4"/>
    </row>
    <row r="172" spans="1:5" ht="12.75">
      <c r="A172" s="4"/>
      <c r="B172" s="4"/>
      <c r="C172" s="4"/>
      <c r="D172" s="4"/>
      <c r="E172" s="4"/>
    </row>
    <row r="173" spans="1:5" ht="12.75">
      <c r="A173" s="4"/>
      <c r="B173" s="4"/>
      <c r="C173" s="4"/>
      <c r="D173" s="4"/>
      <c r="E173" s="4"/>
    </row>
    <row r="174" spans="1:5" ht="12.75">
      <c r="A174" s="4"/>
      <c r="B174" s="4"/>
      <c r="C174" s="4"/>
      <c r="D174" s="4"/>
      <c r="E174" s="4"/>
    </row>
    <row r="175" spans="1:5" ht="12.75">
      <c r="A175" s="4"/>
      <c r="B175" s="4"/>
      <c r="C175" s="4"/>
      <c r="D175" s="4"/>
      <c r="E175" s="4"/>
    </row>
    <row r="176" spans="1:5" ht="12.75">
      <c r="A176" s="4"/>
      <c r="B176" s="4"/>
      <c r="C176" s="4"/>
      <c r="D176" s="4"/>
      <c r="E176" s="4"/>
    </row>
    <row r="177" spans="1:5" ht="12.75">
      <c r="A177" s="4"/>
      <c r="B177" s="4"/>
      <c r="C177" s="4"/>
      <c r="D177" s="4"/>
      <c r="E177" s="4"/>
    </row>
    <row r="178" spans="1:5" ht="12.75">
      <c r="A178" s="4"/>
      <c r="B178" s="4"/>
      <c r="C178" s="4"/>
      <c r="D178" s="4"/>
      <c r="E178" s="4"/>
    </row>
    <row r="179" spans="1:5" ht="12.75">
      <c r="A179" s="4"/>
      <c r="B179" s="4"/>
      <c r="C179" s="4"/>
      <c r="D179" s="4"/>
      <c r="E179" s="4"/>
    </row>
    <row r="180" spans="1:6" ht="12.75">
      <c r="A180" s="4"/>
      <c r="B180" s="4"/>
      <c r="C180" s="4"/>
      <c r="D180" s="4"/>
      <c r="E180" s="4"/>
      <c r="F180" s="93" t="s">
        <v>369</v>
      </c>
    </row>
    <row r="181" spans="1:6" ht="14.25">
      <c r="A181" s="80"/>
      <c r="B181" s="80"/>
      <c r="C181" s="80"/>
      <c r="D181" s="75" t="s">
        <v>354</v>
      </c>
      <c r="E181" s="75"/>
      <c r="F181" s="93"/>
    </row>
    <row r="182" spans="1:6" ht="13.5" thickBot="1">
      <c r="A182" s="80"/>
      <c r="B182" s="80"/>
      <c r="C182" s="80"/>
      <c r="D182" s="80"/>
      <c r="E182" s="80"/>
      <c r="F182" s="80"/>
    </row>
    <row r="183" spans="1:6" ht="12.75">
      <c r="A183" s="238" t="s">
        <v>9</v>
      </c>
      <c r="B183" s="238" t="s">
        <v>1</v>
      </c>
      <c r="C183" s="96" t="s">
        <v>2</v>
      </c>
      <c r="D183" s="94" t="s">
        <v>3</v>
      </c>
      <c r="E183" s="238" t="s">
        <v>4</v>
      </c>
      <c r="F183" s="94" t="s">
        <v>172</v>
      </c>
    </row>
    <row r="184" spans="1:6" ht="13.5" thickBot="1">
      <c r="A184" s="239"/>
      <c r="B184" s="239"/>
      <c r="C184" s="98" t="s">
        <v>10</v>
      </c>
      <c r="D184" s="98" t="s">
        <v>5</v>
      </c>
      <c r="E184" s="239"/>
      <c r="F184" s="97" t="s">
        <v>289</v>
      </c>
    </row>
    <row r="185" spans="1:6" ht="13.5" thickBot="1">
      <c r="A185" s="102">
        <v>1</v>
      </c>
      <c r="B185" s="56">
        <v>2</v>
      </c>
      <c r="C185" s="103">
        <v>3</v>
      </c>
      <c r="D185" s="56">
        <v>4</v>
      </c>
      <c r="E185" s="103">
        <v>5</v>
      </c>
      <c r="F185" s="56">
        <v>6</v>
      </c>
    </row>
    <row r="186" spans="1:6" ht="12.75">
      <c r="A186" s="107">
        <v>13</v>
      </c>
      <c r="B186" s="107">
        <v>4</v>
      </c>
      <c r="C186" s="107">
        <v>104</v>
      </c>
      <c r="D186" s="107"/>
      <c r="E186" s="107"/>
      <c r="F186" s="107"/>
    </row>
    <row r="187" spans="1:6" ht="12.75">
      <c r="A187" s="93"/>
      <c r="B187" s="52"/>
      <c r="C187" s="52"/>
      <c r="D187" s="107">
        <v>611000</v>
      </c>
      <c r="E187" s="52" t="s">
        <v>117</v>
      </c>
      <c r="F187" s="123">
        <v>185000</v>
      </c>
    </row>
    <row r="188" spans="1:6" ht="12.75">
      <c r="A188" s="107"/>
      <c r="B188" s="52"/>
      <c r="C188" s="52"/>
      <c r="D188" s="107">
        <v>611200</v>
      </c>
      <c r="E188" s="52" t="s">
        <v>148</v>
      </c>
      <c r="F188" s="123">
        <v>23000</v>
      </c>
    </row>
    <row r="189" spans="1:6" ht="12.75">
      <c r="A189" s="52"/>
      <c r="B189" s="52"/>
      <c r="C189" s="52"/>
      <c r="D189" s="69">
        <v>611000</v>
      </c>
      <c r="E189" s="51" t="s">
        <v>142</v>
      </c>
      <c r="F189" s="161">
        <f>SUM(F187:F188)</f>
        <v>208000</v>
      </c>
    </row>
    <row r="190" spans="1:6" ht="12.75">
      <c r="A190" s="52"/>
      <c r="B190" s="52"/>
      <c r="C190" s="52"/>
      <c r="D190" s="107"/>
      <c r="E190" s="52"/>
      <c r="F190" s="123"/>
    </row>
    <row r="191" spans="1:6" ht="12.75">
      <c r="A191" s="52"/>
      <c r="B191" s="52"/>
      <c r="C191" s="52"/>
      <c r="D191" s="69">
        <v>612000</v>
      </c>
      <c r="E191" s="51" t="s">
        <v>115</v>
      </c>
      <c r="F191" s="161">
        <v>19400</v>
      </c>
    </row>
    <row r="192" spans="1:6" ht="12.75">
      <c r="A192" s="52"/>
      <c r="B192" s="52"/>
      <c r="C192" s="52"/>
      <c r="D192" s="107"/>
      <c r="E192" s="52"/>
      <c r="F192" s="123"/>
    </row>
    <row r="193" spans="1:6" ht="12.75">
      <c r="A193" s="52"/>
      <c r="B193" s="52"/>
      <c r="C193" s="52"/>
      <c r="D193" s="107">
        <v>613110</v>
      </c>
      <c r="E193" s="52" t="s">
        <v>143</v>
      </c>
      <c r="F193" s="123">
        <v>300</v>
      </c>
    </row>
    <row r="194" spans="1:6" ht="12.75">
      <c r="A194" s="52"/>
      <c r="B194" s="52"/>
      <c r="C194" s="52"/>
      <c r="D194" s="107">
        <v>613211</v>
      </c>
      <c r="E194" s="52" t="s">
        <v>149</v>
      </c>
      <c r="F194" s="123">
        <v>230000</v>
      </c>
    </row>
    <row r="195" spans="1:6" ht="12.75">
      <c r="A195" s="52"/>
      <c r="B195" s="52"/>
      <c r="C195" s="52"/>
      <c r="D195" s="107">
        <v>613310</v>
      </c>
      <c r="E195" s="52" t="s">
        <v>192</v>
      </c>
      <c r="F195" s="123">
        <v>900</v>
      </c>
    </row>
    <row r="196" spans="1:8" ht="12.75">
      <c r="A196" s="52"/>
      <c r="B196" s="52"/>
      <c r="C196" s="52"/>
      <c r="D196" s="107">
        <v>613300</v>
      </c>
      <c r="E196" s="52" t="s">
        <v>62</v>
      </c>
      <c r="F196" s="123">
        <v>250000</v>
      </c>
      <c r="H196" s="12"/>
    </row>
    <row r="197" spans="1:6" ht="12.75">
      <c r="A197" s="52"/>
      <c r="B197" s="52"/>
      <c r="C197" s="52"/>
      <c r="D197" s="107">
        <v>613410</v>
      </c>
      <c r="E197" s="52" t="s">
        <v>137</v>
      </c>
      <c r="F197" s="123">
        <v>300</v>
      </c>
    </row>
    <row r="198" spans="1:6" ht="12.75">
      <c r="A198" s="52"/>
      <c r="B198" s="52"/>
      <c r="C198" s="52"/>
      <c r="D198" s="107">
        <v>613510</v>
      </c>
      <c r="E198" s="52" t="s">
        <v>98</v>
      </c>
      <c r="F198" s="123">
        <v>4100</v>
      </c>
    </row>
    <row r="199" spans="1:6" ht="12.75">
      <c r="A199" s="52"/>
      <c r="B199" s="52"/>
      <c r="C199" s="52"/>
      <c r="D199" s="107">
        <v>613700</v>
      </c>
      <c r="E199" s="52" t="s">
        <v>138</v>
      </c>
      <c r="F199" s="123">
        <v>150000</v>
      </c>
    </row>
    <row r="200" spans="1:6" ht="12.75">
      <c r="A200" s="52"/>
      <c r="B200" s="52"/>
      <c r="C200" s="52"/>
      <c r="D200" s="107">
        <v>613700</v>
      </c>
      <c r="E200" s="52" t="s">
        <v>139</v>
      </c>
      <c r="F200" s="123">
        <v>280000</v>
      </c>
    </row>
    <row r="201" spans="1:6" ht="12.75">
      <c r="A201" s="52"/>
      <c r="B201" s="52"/>
      <c r="C201" s="52"/>
      <c r="D201" s="107">
        <v>613700</v>
      </c>
      <c r="E201" s="52" t="s">
        <v>102</v>
      </c>
      <c r="F201" s="123">
        <v>110000</v>
      </c>
    </row>
    <row r="202" spans="1:6" ht="12.75">
      <c r="A202" s="52"/>
      <c r="B202" s="52"/>
      <c r="C202" s="52"/>
      <c r="D202" s="107">
        <v>613900</v>
      </c>
      <c r="E202" s="52" t="s">
        <v>131</v>
      </c>
      <c r="F202" s="123">
        <v>3000</v>
      </c>
    </row>
    <row r="203" spans="1:6" ht="12.75">
      <c r="A203" s="52"/>
      <c r="B203" s="52"/>
      <c r="C203" s="52"/>
      <c r="D203" s="107">
        <v>613900</v>
      </c>
      <c r="E203" s="52" t="s">
        <v>202</v>
      </c>
      <c r="F203" s="123">
        <v>400</v>
      </c>
    </row>
    <row r="204" spans="1:6" ht="12.75">
      <c r="A204" s="52"/>
      <c r="B204" s="52"/>
      <c r="C204" s="52"/>
      <c r="D204" s="107">
        <v>613900</v>
      </c>
      <c r="E204" s="52" t="s">
        <v>203</v>
      </c>
      <c r="F204" s="123">
        <v>500</v>
      </c>
    </row>
    <row r="205" spans="1:6" ht="12.75">
      <c r="A205" s="52"/>
      <c r="B205" s="52"/>
      <c r="C205" s="52"/>
      <c r="D205" s="107">
        <v>613900</v>
      </c>
      <c r="E205" s="52" t="s">
        <v>144</v>
      </c>
      <c r="F205" s="123">
        <v>2000</v>
      </c>
    </row>
    <row r="206" spans="1:8" ht="12.75">
      <c r="A206" s="52"/>
      <c r="B206" s="52"/>
      <c r="C206" s="52"/>
      <c r="D206" s="69">
        <v>613000</v>
      </c>
      <c r="E206" s="51" t="s">
        <v>38</v>
      </c>
      <c r="F206" s="161">
        <f>SUM(F193:F205)</f>
        <v>1031500</v>
      </c>
      <c r="H206" s="12"/>
    </row>
    <row r="207" spans="1:6" ht="12.75">
      <c r="A207" s="52"/>
      <c r="B207" s="52"/>
      <c r="C207" s="52"/>
      <c r="D207" s="52"/>
      <c r="E207" s="52"/>
      <c r="F207" s="52"/>
    </row>
    <row r="208" spans="1:6" ht="12.75">
      <c r="A208" s="52"/>
      <c r="B208" s="52"/>
      <c r="C208" s="52"/>
      <c r="D208" s="52"/>
      <c r="E208" s="51" t="s">
        <v>34</v>
      </c>
      <c r="F208" s="69">
        <v>5</v>
      </c>
    </row>
    <row r="209" spans="1:6" ht="12.75">
      <c r="A209" s="52"/>
      <c r="B209" s="52"/>
      <c r="C209" s="52"/>
      <c r="D209" s="52"/>
      <c r="E209" s="52"/>
      <c r="F209" s="52"/>
    </row>
    <row r="210" spans="1:6" ht="12.75">
      <c r="A210" s="52"/>
      <c r="B210" s="52"/>
      <c r="C210" s="51" t="s">
        <v>16</v>
      </c>
      <c r="D210" s="51"/>
      <c r="E210" s="51"/>
      <c r="F210" s="161">
        <f>SUM(F189+F191+F206)</f>
        <v>1258900</v>
      </c>
    </row>
    <row r="211" spans="1:6" ht="12.75">
      <c r="A211" s="52"/>
      <c r="B211" s="51" t="s">
        <v>17</v>
      </c>
      <c r="C211" s="51"/>
      <c r="D211" s="51"/>
      <c r="E211" s="51"/>
      <c r="F211" s="161">
        <f>F210</f>
        <v>1258900</v>
      </c>
    </row>
    <row r="212" spans="1:6" ht="12.75">
      <c r="A212" s="80"/>
      <c r="B212" s="70"/>
      <c r="C212" s="70"/>
      <c r="D212" s="70"/>
      <c r="E212" s="70"/>
      <c r="F212" s="93"/>
    </row>
    <row r="213" spans="1:6" ht="12.75">
      <c r="A213" s="80"/>
      <c r="B213" s="70"/>
      <c r="C213" s="70"/>
      <c r="D213" s="70"/>
      <c r="E213" s="70"/>
      <c r="F213" s="93"/>
    </row>
    <row r="214" spans="1:6" ht="12.75">
      <c r="A214" s="80"/>
      <c r="B214" s="70"/>
      <c r="C214" s="70"/>
      <c r="D214" s="70"/>
      <c r="E214" s="70"/>
      <c r="F214" s="93"/>
    </row>
    <row r="215" spans="1:6" ht="12.75">
      <c r="A215" s="80"/>
      <c r="B215" s="70"/>
      <c r="C215" s="70"/>
      <c r="D215" s="70"/>
      <c r="E215" s="70"/>
      <c r="F215" s="93"/>
    </row>
    <row r="216" spans="1:6" ht="12.75">
      <c r="A216" s="4"/>
      <c r="B216" s="9"/>
      <c r="C216" s="9"/>
      <c r="D216" s="9"/>
      <c r="E216" s="9"/>
      <c r="F216" s="166" t="s">
        <v>370</v>
      </c>
    </row>
    <row r="217" spans="1:6" ht="15" customHeight="1" thickBot="1">
      <c r="A217" s="240" t="s">
        <v>339</v>
      </c>
      <c r="B217" s="240"/>
      <c r="C217" s="240"/>
      <c r="D217" s="240"/>
      <c r="E217" s="240"/>
      <c r="F217" s="240"/>
    </row>
    <row r="218" spans="1:6" ht="12.75">
      <c r="A218" s="238" t="s">
        <v>9</v>
      </c>
      <c r="B218" s="238" t="s">
        <v>1</v>
      </c>
      <c r="C218" s="96" t="s">
        <v>2</v>
      </c>
      <c r="D218" s="94" t="s">
        <v>3</v>
      </c>
      <c r="E218" s="238" t="s">
        <v>4</v>
      </c>
      <c r="F218" s="94" t="s">
        <v>172</v>
      </c>
    </row>
    <row r="219" spans="1:6" ht="13.5" thickBot="1">
      <c r="A219" s="239"/>
      <c r="B219" s="239"/>
      <c r="C219" s="98" t="s">
        <v>10</v>
      </c>
      <c r="D219" s="98" t="s">
        <v>5</v>
      </c>
      <c r="E219" s="239"/>
      <c r="F219" s="97" t="s">
        <v>289</v>
      </c>
    </row>
    <row r="220" spans="1:6" ht="13.5" thickBot="1">
      <c r="A220" s="102">
        <v>1</v>
      </c>
      <c r="B220" s="56">
        <v>2</v>
      </c>
      <c r="C220" s="103">
        <v>3</v>
      </c>
      <c r="D220" s="56">
        <v>4</v>
      </c>
      <c r="E220" s="103">
        <v>5</v>
      </c>
      <c r="F220" s="56">
        <v>6</v>
      </c>
    </row>
    <row r="221" spans="1:6" ht="12.75">
      <c r="A221" s="107">
        <v>14</v>
      </c>
      <c r="B221" s="52">
        <v>5</v>
      </c>
      <c r="C221" s="52">
        <v>105</v>
      </c>
      <c r="D221" s="107">
        <v>611000</v>
      </c>
      <c r="E221" s="52" t="s">
        <v>117</v>
      </c>
      <c r="F221" s="123">
        <v>272000</v>
      </c>
    </row>
    <row r="222" spans="1:6" ht="12.75">
      <c r="A222" s="107"/>
      <c r="B222" s="52"/>
      <c r="C222" s="72"/>
      <c r="D222" s="112">
        <v>611200</v>
      </c>
      <c r="E222" s="72" t="s">
        <v>118</v>
      </c>
      <c r="F222" s="184">
        <v>45300</v>
      </c>
    </row>
    <row r="223" spans="1:6" ht="12.75">
      <c r="A223" s="52"/>
      <c r="B223" s="52"/>
      <c r="C223" s="52"/>
      <c r="D223" s="69">
        <v>611000</v>
      </c>
      <c r="E223" s="51" t="s">
        <v>142</v>
      </c>
      <c r="F223" s="161">
        <f>SUM(F221:F222)</f>
        <v>317300</v>
      </c>
    </row>
    <row r="224" spans="1:6" ht="12.75">
      <c r="A224" s="52"/>
      <c r="B224" s="52"/>
      <c r="C224" s="52"/>
      <c r="D224" s="69">
        <v>612000</v>
      </c>
      <c r="E224" s="51" t="s">
        <v>115</v>
      </c>
      <c r="F224" s="161">
        <v>28500</v>
      </c>
    </row>
    <row r="225" spans="1:6" ht="12.75">
      <c r="A225" s="52"/>
      <c r="B225" s="52"/>
      <c r="C225" s="52"/>
      <c r="D225" s="107">
        <v>613110</v>
      </c>
      <c r="E225" s="52" t="s">
        <v>143</v>
      </c>
      <c r="F225" s="123">
        <v>100</v>
      </c>
    </row>
    <row r="226" spans="1:6" ht="12.75">
      <c r="A226" s="52"/>
      <c r="B226" s="73"/>
      <c r="C226" s="52"/>
      <c r="D226" s="107">
        <v>613310</v>
      </c>
      <c r="E226" s="52" t="s">
        <v>192</v>
      </c>
      <c r="F226" s="123">
        <v>1000</v>
      </c>
    </row>
    <row r="227" spans="1:6" ht="12.75">
      <c r="A227" s="52"/>
      <c r="B227" s="73"/>
      <c r="C227" s="52"/>
      <c r="D227" s="107">
        <v>613410</v>
      </c>
      <c r="E227" s="52" t="s">
        <v>97</v>
      </c>
      <c r="F227" s="123">
        <v>7000</v>
      </c>
    </row>
    <row r="228" spans="1:6" ht="12.75">
      <c r="A228" s="52"/>
      <c r="B228" s="73"/>
      <c r="C228" s="52"/>
      <c r="D228" s="107">
        <v>613710</v>
      </c>
      <c r="E228" s="52" t="s">
        <v>40</v>
      </c>
      <c r="F228" s="123">
        <v>7500</v>
      </c>
    </row>
    <row r="229" spans="1:6" ht="12.75">
      <c r="A229" s="52"/>
      <c r="B229" s="73"/>
      <c r="C229" s="52"/>
      <c r="D229" s="107">
        <v>613700</v>
      </c>
      <c r="E229" s="52" t="s">
        <v>342</v>
      </c>
      <c r="F229" s="123">
        <v>1500</v>
      </c>
    </row>
    <row r="230" spans="1:8" ht="12.75">
      <c r="A230" s="52"/>
      <c r="B230" s="73"/>
      <c r="C230" s="52"/>
      <c r="D230" s="107">
        <v>613900</v>
      </c>
      <c r="E230" s="52" t="s">
        <v>203</v>
      </c>
      <c r="F230" s="123">
        <v>500</v>
      </c>
      <c r="H230" s="12"/>
    </row>
    <row r="231" spans="1:6" ht="12.75">
      <c r="A231" s="52"/>
      <c r="B231" s="73"/>
      <c r="C231" s="52"/>
      <c r="D231" s="107">
        <v>613900</v>
      </c>
      <c r="E231" s="52" t="s">
        <v>144</v>
      </c>
      <c r="F231" s="123">
        <v>2000</v>
      </c>
    </row>
    <row r="232" spans="1:6" ht="12.75">
      <c r="A232" s="52"/>
      <c r="B232" s="52"/>
      <c r="C232" s="52"/>
      <c r="D232" s="69">
        <v>613000</v>
      </c>
      <c r="E232" s="51" t="s">
        <v>38</v>
      </c>
      <c r="F232" s="161">
        <f>SUM(F225:F231)</f>
        <v>19600</v>
      </c>
    </row>
    <row r="233" spans="1:6" ht="12.75">
      <c r="A233" s="52"/>
      <c r="B233" s="73"/>
      <c r="C233" s="52"/>
      <c r="D233" s="69"/>
      <c r="E233" s="51"/>
      <c r="F233" s="161"/>
    </row>
    <row r="234" spans="1:6" ht="12.75">
      <c r="A234" s="52"/>
      <c r="B234" s="73"/>
      <c r="C234" s="52"/>
      <c r="D234" s="107">
        <v>614110</v>
      </c>
      <c r="E234" s="52" t="s">
        <v>65</v>
      </c>
      <c r="F234" s="123">
        <v>60000</v>
      </c>
    </row>
    <row r="235" spans="1:6" ht="12.75">
      <c r="A235" s="52"/>
      <c r="B235" s="73"/>
      <c r="C235" s="52"/>
      <c r="D235" s="107">
        <v>614121</v>
      </c>
      <c r="E235" s="52" t="s">
        <v>66</v>
      </c>
      <c r="F235" s="123">
        <v>50000</v>
      </c>
    </row>
    <row r="236" spans="1:6" ht="12.75">
      <c r="A236" s="52"/>
      <c r="B236" s="73"/>
      <c r="C236" s="52"/>
      <c r="D236" s="107">
        <v>614122</v>
      </c>
      <c r="E236" s="52" t="s">
        <v>119</v>
      </c>
      <c r="F236" s="123">
        <v>170000</v>
      </c>
    </row>
    <row r="237" spans="1:6" ht="12.75">
      <c r="A237" s="52"/>
      <c r="B237" s="73"/>
      <c r="C237" s="52"/>
      <c r="D237" s="107">
        <v>614175</v>
      </c>
      <c r="E237" s="52" t="s">
        <v>150</v>
      </c>
      <c r="F237" s="123">
        <v>20000</v>
      </c>
    </row>
    <row r="238" spans="1:6" ht="12.75">
      <c r="A238" s="52"/>
      <c r="B238" s="73"/>
      <c r="C238" s="52"/>
      <c r="D238" s="107">
        <v>614175</v>
      </c>
      <c r="E238" s="52" t="s">
        <v>151</v>
      </c>
      <c r="F238" s="123">
        <v>5000</v>
      </c>
    </row>
    <row r="239" spans="1:6" ht="12.75">
      <c r="A239" s="52"/>
      <c r="B239" s="52"/>
      <c r="C239" s="52"/>
      <c r="D239" s="107">
        <v>614234</v>
      </c>
      <c r="E239" s="52" t="s">
        <v>304</v>
      </c>
      <c r="F239" s="123">
        <v>80000</v>
      </c>
    </row>
    <row r="240" spans="1:6" ht="12.75">
      <c r="A240" s="52"/>
      <c r="B240" s="73"/>
      <c r="C240" s="52"/>
      <c r="D240" s="107">
        <v>614239</v>
      </c>
      <c r="E240" s="52" t="s">
        <v>68</v>
      </c>
      <c r="F240" s="123">
        <v>10000</v>
      </c>
    </row>
    <row r="241" spans="1:6" ht="12.75">
      <c r="A241" s="52"/>
      <c r="B241" s="73"/>
      <c r="C241" s="52"/>
      <c r="D241" s="107">
        <v>614310</v>
      </c>
      <c r="E241" s="52" t="s">
        <v>153</v>
      </c>
      <c r="F241" s="123">
        <v>10000</v>
      </c>
    </row>
    <row r="242" spans="1:6" ht="12.75">
      <c r="A242" s="52"/>
      <c r="B242" s="73"/>
      <c r="C242" s="52"/>
      <c r="D242" s="107">
        <v>614310</v>
      </c>
      <c r="E242" s="52" t="s">
        <v>155</v>
      </c>
      <c r="F242" s="123">
        <v>6000</v>
      </c>
    </row>
    <row r="243" spans="1:6" ht="12.75">
      <c r="A243" s="52"/>
      <c r="B243" s="73"/>
      <c r="C243" s="52"/>
      <c r="D243" s="107">
        <v>614310</v>
      </c>
      <c r="E243" s="52" t="s">
        <v>154</v>
      </c>
      <c r="F243" s="123">
        <v>7000</v>
      </c>
    </row>
    <row r="244" spans="1:6" ht="12.75">
      <c r="A244" s="52"/>
      <c r="B244" s="73"/>
      <c r="C244" s="52"/>
      <c r="D244" s="107">
        <v>614310</v>
      </c>
      <c r="E244" s="52" t="s">
        <v>306</v>
      </c>
      <c r="F244" s="123">
        <v>5000</v>
      </c>
    </row>
    <row r="245" spans="1:6" ht="12.75">
      <c r="A245" s="52"/>
      <c r="B245" s="73"/>
      <c r="C245" s="52"/>
      <c r="D245" s="107">
        <v>614310</v>
      </c>
      <c r="E245" s="52" t="s">
        <v>152</v>
      </c>
      <c r="F245" s="123">
        <v>37000</v>
      </c>
    </row>
    <row r="246" spans="1:6" ht="12.75">
      <c r="A246" s="52"/>
      <c r="B246" s="73"/>
      <c r="C246" s="52"/>
      <c r="D246" s="107">
        <v>614310</v>
      </c>
      <c r="E246" s="52" t="s">
        <v>140</v>
      </c>
      <c r="F246" s="123">
        <v>20000</v>
      </c>
    </row>
    <row r="247" spans="1:6" ht="12.75">
      <c r="A247" s="52"/>
      <c r="B247" s="73"/>
      <c r="C247" s="52"/>
      <c r="D247" s="107">
        <v>614310</v>
      </c>
      <c r="E247" s="52" t="s">
        <v>156</v>
      </c>
      <c r="F247" s="123">
        <v>30000</v>
      </c>
    </row>
    <row r="248" spans="1:6" ht="12.75">
      <c r="A248" s="52"/>
      <c r="B248" s="52"/>
      <c r="C248" s="52"/>
      <c r="D248" s="69">
        <v>614000</v>
      </c>
      <c r="E248" s="51" t="s">
        <v>243</v>
      </c>
      <c r="F248" s="161">
        <f>SUM(F234:F247)</f>
        <v>510000</v>
      </c>
    </row>
    <row r="249" spans="1:6" ht="12.75">
      <c r="A249" s="52"/>
      <c r="B249" s="52"/>
      <c r="C249" s="52"/>
      <c r="D249" s="69"/>
      <c r="E249" s="51" t="s">
        <v>57</v>
      </c>
      <c r="F249" s="113" t="s">
        <v>163</v>
      </c>
    </row>
    <row r="250" spans="1:6" ht="12.75">
      <c r="A250" s="52"/>
      <c r="B250" s="51" t="s">
        <v>18</v>
      </c>
      <c r="C250" s="51"/>
      <c r="D250" s="51"/>
      <c r="E250" s="51"/>
      <c r="F250" s="185">
        <f>F223+F224+F232+F248</f>
        <v>875400</v>
      </c>
    </row>
    <row r="251" spans="1:6" ht="12.75">
      <c r="A251" s="52"/>
      <c r="B251" s="51" t="s">
        <v>19</v>
      </c>
      <c r="C251" s="51"/>
      <c r="D251" s="51"/>
      <c r="E251" s="51"/>
      <c r="F251" s="161">
        <f>F250</f>
        <v>875400</v>
      </c>
    </row>
    <row r="252" spans="1:6" ht="12.75">
      <c r="A252" s="4"/>
      <c r="B252" s="9"/>
      <c r="C252" s="9"/>
      <c r="D252" s="9"/>
      <c r="E252" s="32"/>
      <c r="F252" s="93" t="s">
        <v>371</v>
      </c>
    </row>
    <row r="253" spans="1:6" ht="14.25">
      <c r="A253" s="80"/>
      <c r="B253" s="70"/>
      <c r="C253" s="70" t="s">
        <v>20</v>
      </c>
      <c r="D253" s="75"/>
      <c r="E253" s="75"/>
      <c r="F253" s="93"/>
    </row>
    <row r="254" spans="1:9" ht="13.5" thickBot="1">
      <c r="A254" s="80"/>
      <c r="B254" s="80"/>
      <c r="C254" s="80"/>
      <c r="D254" s="80"/>
      <c r="E254" s="80"/>
      <c r="F254" s="93"/>
      <c r="I254" s="24"/>
    </row>
    <row r="255" spans="1:6" ht="12.75">
      <c r="A255" s="238" t="s">
        <v>9</v>
      </c>
      <c r="B255" s="238" t="s">
        <v>1</v>
      </c>
      <c r="C255" s="96" t="s">
        <v>2</v>
      </c>
      <c r="D255" s="94" t="s">
        <v>3</v>
      </c>
      <c r="E255" s="238" t="s">
        <v>4</v>
      </c>
      <c r="F255" s="94" t="s">
        <v>172</v>
      </c>
    </row>
    <row r="256" spans="1:6" ht="13.5" thickBot="1">
      <c r="A256" s="239"/>
      <c r="B256" s="239"/>
      <c r="C256" s="98" t="s">
        <v>10</v>
      </c>
      <c r="D256" s="98" t="s">
        <v>5</v>
      </c>
      <c r="E256" s="239"/>
      <c r="F256" s="97" t="s">
        <v>289</v>
      </c>
    </row>
    <row r="257" spans="1:6" ht="13.5" thickBot="1">
      <c r="A257" s="102">
        <v>1</v>
      </c>
      <c r="B257" s="56">
        <v>2</v>
      </c>
      <c r="C257" s="103">
        <v>3</v>
      </c>
      <c r="D257" s="56">
        <v>4</v>
      </c>
      <c r="E257" s="103">
        <v>5</v>
      </c>
      <c r="F257" s="56">
        <v>6</v>
      </c>
    </row>
    <row r="258" spans="1:6" ht="12.75">
      <c r="A258" s="107">
        <v>15</v>
      </c>
      <c r="B258" s="116">
        <v>6</v>
      </c>
      <c r="C258" s="107">
        <v>106</v>
      </c>
      <c r="D258" s="107"/>
      <c r="E258" s="107"/>
      <c r="F258" s="183"/>
    </row>
    <row r="259" spans="1:6" ht="12.75">
      <c r="A259" s="52"/>
      <c r="B259" s="73"/>
      <c r="C259" s="52"/>
      <c r="D259" s="107">
        <v>611000</v>
      </c>
      <c r="E259" s="52" t="s">
        <v>117</v>
      </c>
      <c r="F259" s="163">
        <v>180000</v>
      </c>
    </row>
    <row r="260" spans="1:6" ht="12.75">
      <c r="A260" s="52"/>
      <c r="B260" s="73"/>
      <c r="C260" s="52"/>
      <c r="D260" s="107">
        <v>611200</v>
      </c>
      <c r="E260" s="52" t="s">
        <v>118</v>
      </c>
      <c r="F260" s="163">
        <v>25000</v>
      </c>
    </row>
    <row r="261" spans="1:6" ht="12.75">
      <c r="A261" s="107"/>
      <c r="B261" s="73"/>
      <c r="C261" s="52"/>
      <c r="D261" s="69">
        <v>611000</v>
      </c>
      <c r="E261" s="51" t="s">
        <v>142</v>
      </c>
      <c r="F261" s="181">
        <f>SUM(F259:F260)</f>
        <v>205000</v>
      </c>
    </row>
    <row r="262" spans="1:6" ht="12.75">
      <c r="A262" s="52"/>
      <c r="B262" s="73"/>
      <c r="C262" s="52"/>
      <c r="D262" s="107"/>
      <c r="E262" s="52"/>
      <c r="F262" s="163"/>
    </row>
    <row r="263" spans="1:6" ht="12.75">
      <c r="A263" s="52"/>
      <c r="B263" s="73"/>
      <c r="C263" s="52"/>
      <c r="D263" s="69">
        <v>612000</v>
      </c>
      <c r="E263" s="51" t="s">
        <v>115</v>
      </c>
      <c r="F263" s="181">
        <v>18900</v>
      </c>
    </row>
    <row r="264" spans="1:6" ht="12.75">
      <c r="A264" s="52"/>
      <c r="B264" s="73"/>
      <c r="C264" s="52"/>
      <c r="D264" s="107"/>
      <c r="E264" s="52"/>
      <c r="F264" s="163"/>
    </row>
    <row r="265" spans="1:6" ht="12.75">
      <c r="A265" s="52"/>
      <c r="B265" s="73"/>
      <c r="C265" s="52"/>
      <c r="D265" s="107">
        <v>613110</v>
      </c>
      <c r="E265" s="52" t="s">
        <v>143</v>
      </c>
      <c r="F265" s="163">
        <v>800</v>
      </c>
    </row>
    <row r="266" spans="1:6" ht="12.75">
      <c r="A266" s="52"/>
      <c r="B266" s="52"/>
      <c r="C266" s="52"/>
      <c r="D266" s="107">
        <v>613211</v>
      </c>
      <c r="E266" s="52" t="s">
        <v>157</v>
      </c>
      <c r="F266" s="163">
        <v>4000</v>
      </c>
    </row>
    <row r="267" spans="1:6" s="4" customFormat="1" ht="12.75">
      <c r="A267" s="52"/>
      <c r="B267" s="73"/>
      <c r="C267" s="52"/>
      <c r="D267" s="107">
        <v>613310</v>
      </c>
      <c r="E267" s="52" t="s">
        <v>192</v>
      </c>
      <c r="F267" s="163">
        <v>800</v>
      </c>
    </row>
    <row r="268" spans="1:6" ht="12.75">
      <c r="A268" s="106"/>
      <c r="B268" s="52"/>
      <c r="C268" s="52"/>
      <c r="D268" s="107">
        <v>613321</v>
      </c>
      <c r="E268" s="52" t="s">
        <v>39</v>
      </c>
      <c r="F268" s="163">
        <v>1850</v>
      </c>
    </row>
    <row r="269" spans="1:6" ht="12.75">
      <c r="A269" s="106"/>
      <c r="B269" s="73"/>
      <c r="C269" s="52"/>
      <c r="D269" s="107">
        <v>613410</v>
      </c>
      <c r="E269" s="52" t="s">
        <v>305</v>
      </c>
      <c r="F269" s="163">
        <v>600</v>
      </c>
    </row>
    <row r="270" spans="1:6" ht="12.75">
      <c r="A270" s="52"/>
      <c r="B270" s="73"/>
      <c r="C270" s="52"/>
      <c r="D270" s="107">
        <v>613710</v>
      </c>
      <c r="E270" s="52" t="s">
        <v>40</v>
      </c>
      <c r="F270" s="163">
        <v>1500</v>
      </c>
    </row>
    <row r="271" spans="1:6" ht="12.75">
      <c r="A271" s="52"/>
      <c r="B271" s="73"/>
      <c r="C271" s="52"/>
      <c r="D271" s="107">
        <v>613914</v>
      </c>
      <c r="E271" s="52" t="s">
        <v>202</v>
      </c>
      <c r="F271" s="163">
        <v>200</v>
      </c>
    </row>
    <row r="272" spans="1:6" ht="12.75">
      <c r="A272" s="52"/>
      <c r="B272" s="73"/>
      <c r="C272" s="52"/>
      <c r="D272" s="107">
        <v>613900</v>
      </c>
      <c r="E272" s="52" t="s">
        <v>203</v>
      </c>
      <c r="F272" s="163">
        <v>1000</v>
      </c>
    </row>
    <row r="273" spans="1:6" ht="12.75">
      <c r="A273" s="52"/>
      <c r="B273" s="73"/>
      <c r="C273" s="52"/>
      <c r="D273" s="107">
        <v>613900</v>
      </c>
      <c r="E273" s="52" t="s">
        <v>144</v>
      </c>
      <c r="F273" s="163">
        <v>2000</v>
      </c>
    </row>
    <row r="274" spans="1:8" ht="12.75">
      <c r="A274" s="52"/>
      <c r="B274" s="73"/>
      <c r="C274" s="51"/>
      <c r="D274" s="69">
        <v>613000</v>
      </c>
      <c r="E274" s="51" t="s">
        <v>38</v>
      </c>
      <c r="F274" s="181">
        <f>SUM(F265:F273)</f>
        <v>12750</v>
      </c>
      <c r="G274" s="13"/>
      <c r="H274" s="12"/>
    </row>
    <row r="275" spans="1:6" ht="12.75">
      <c r="A275" s="52"/>
      <c r="B275" s="52"/>
      <c r="C275" s="52"/>
      <c r="D275" s="52"/>
      <c r="E275" s="52"/>
      <c r="F275" s="121"/>
    </row>
    <row r="276" spans="1:6" ht="12.75">
      <c r="A276" s="52"/>
      <c r="B276" s="73"/>
      <c r="C276" s="52"/>
      <c r="D276" s="52"/>
      <c r="E276" s="51" t="s">
        <v>34</v>
      </c>
      <c r="F276" s="69">
        <v>6</v>
      </c>
    </row>
    <row r="277" spans="1:6" ht="12.75">
      <c r="A277" s="52"/>
      <c r="B277" s="52"/>
      <c r="C277" s="52"/>
      <c r="D277" s="52"/>
      <c r="E277" s="52"/>
      <c r="F277" s="52"/>
    </row>
    <row r="278" spans="1:6" ht="12.75">
      <c r="A278" s="52"/>
      <c r="B278" s="73"/>
      <c r="C278" s="51" t="s">
        <v>21</v>
      </c>
      <c r="D278" s="51"/>
      <c r="E278" s="51"/>
      <c r="F278" s="161">
        <f>F261+F263+F274</f>
        <v>236650</v>
      </c>
    </row>
    <row r="279" spans="1:6" ht="12.75">
      <c r="A279" s="52"/>
      <c r="B279" s="71" t="s">
        <v>22</v>
      </c>
      <c r="C279" s="51"/>
      <c r="D279" s="51"/>
      <c r="E279" s="51"/>
      <c r="F279" s="161">
        <f>F278</f>
        <v>236650</v>
      </c>
    </row>
    <row r="280" spans="1:6" ht="12.75">
      <c r="A280" s="80"/>
      <c r="B280" s="80"/>
      <c r="C280" s="80"/>
      <c r="D280" s="80"/>
      <c r="E280" s="80"/>
      <c r="F280" s="93"/>
    </row>
    <row r="281" spans="1:6" ht="12.75">
      <c r="A281" s="80"/>
      <c r="B281" s="80"/>
      <c r="C281" s="80"/>
      <c r="D281" s="80"/>
      <c r="E281" s="80"/>
      <c r="F281" s="93"/>
    </row>
    <row r="282" spans="1:6" ht="12.75">
      <c r="A282" s="80"/>
      <c r="B282" s="80"/>
      <c r="C282" s="80"/>
      <c r="D282" s="80"/>
      <c r="E282" s="80"/>
      <c r="F282" s="93"/>
    </row>
    <row r="283" spans="1:6" ht="12.75">
      <c r="A283" s="80"/>
      <c r="B283" s="80"/>
      <c r="C283" s="80"/>
      <c r="D283" s="80"/>
      <c r="E283" s="80"/>
      <c r="F283" s="93"/>
    </row>
    <row r="284" spans="1:6" ht="12.75">
      <c r="A284" s="80"/>
      <c r="B284" s="80"/>
      <c r="C284" s="80"/>
      <c r="D284" s="80"/>
      <c r="E284" s="80"/>
      <c r="F284" s="93"/>
    </row>
    <row r="285" spans="1:6" ht="12.75">
      <c r="A285" s="80"/>
      <c r="B285" s="80"/>
      <c r="C285" s="80"/>
      <c r="D285" s="80"/>
      <c r="E285" s="80"/>
      <c r="F285" s="93"/>
    </row>
    <row r="286" spans="1:6" ht="12.75">
      <c r="A286" s="80"/>
      <c r="B286" s="80"/>
      <c r="C286" s="80"/>
      <c r="D286" s="80"/>
      <c r="E286" s="80"/>
      <c r="F286" s="93"/>
    </row>
    <row r="287" spans="1:6" ht="12.75">
      <c r="A287" s="80"/>
      <c r="B287" s="80"/>
      <c r="C287" s="80"/>
      <c r="D287" s="80"/>
      <c r="E287" s="80"/>
      <c r="F287" s="93"/>
    </row>
    <row r="288" spans="1:6" ht="12.75">
      <c r="A288" s="4"/>
      <c r="B288" s="4"/>
      <c r="C288" s="4"/>
      <c r="D288" s="4"/>
      <c r="E288" s="4"/>
      <c r="F288" s="93" t="s">
        <v>372</v>
      </c>
    </row>
    <row r="289" spans="1:6" ht="15" thickBot="1">
      <c r="A289" s="80"/>
      <c r="B289" s="80"/>
      <c r="C289" s="80"/>
      <c r="D289" s="80"/>
      <c r="E289" s="75" t="s">
        <v>23</v>
      </c>
      <c r="F289" s="93"/>
    </row>
    <row r="290" spans="1:6" ht="12.75">
      <c r="A290" s="238" t="s">
        <v>9</v>
      </c>
      <c r="B290" s="238" t="s">
        <v>1</v>
      </c>
      <c r="C290" s="96" t="s">
        <v>2</v>
      </c>
      <c r="D290" s="94" t="s">
        <v>3</v>
      </c>
      <c r="E290" s="238" t="s">
        <v>4</v>
      </c>
      <c r="F290" s="94" t="s">
        <v>172</v>
      </c>
    </row>
    <row r="291" spans="1:6" ht="13.5" thickBot="1">
      <c r="A291" s="239"/>
      <c r="B291" s="239"/>
      <c r="C291" s="98" t="s">
        <v>10</v>
      </c>
      <c r="D291" s="98" t="s">
        <v>5</v>
      </c>
      <c r="E291" s="239"/>
      <c r="F291" s="97" t="s">
        <v>289</v>
      </c>
    </row>
    <row r="292" spans="1:6" ht="13.5" thickBot="1">
      <c r="A292" s="102">
        <v>1</v>
      </c>
      <c r="B292" s="56">
        <v>2</v>
      </c>
      <c r="C292" s="103">
        <v>3</v>
      </c>
      <c r="D292" s="56">
        <v>4</v>
      </c>
      <c r="E292" s="103">
        <v>5</v>
      </c>
      <c r="F292" s="56">
        <v>6</v>
      </c>
    </row>
    <row r="293" spans="1:6" ht="12.75">
      <c r="A293" s="107">
        <v>16</v>
      </c>
      <c r="B293" s="107">
        <v>7</v>
      </c>
      <c r="C293" s="107">
        <v>107</v>
      </c>
      <c r="D293" s="107"/>
      <c r="E293" s="107"/>
      <c r="F293" s="121"/>
    </row>
    <row r="294" spans="1:6" ht="12.75">
      <c r="A294" s="52"/>
      <c r="B294" s="73"/>
      <c r="C294" s="52"/>
      <c r="D294" s="107">
        <v>611000</v>
      </c>
      <c r="E294" s="52" t="s">
        <v>158</v>
      </c>
      <c r="F294" s="163">
        <v>148000</v>
      </c>
    </row>
    <row r="295" spans="1:6" ht="12.75">
      <c r="A295" s="52"/>
      <c r="B295" s="117"/>
      <c r="C295" s="72"/>
      <c r="D295" s="112">
        <v>611200</v>
      </c>
      <c r="E295" s="72" t="s">
        <v>118</v>
      </c>
      <c r="F295" s="186">
        <v>23000</v>
      </c>
    </row>
    <row r="296" spans="1:6" ht="12.75">
      <c r="A296" s="52"/>
      <c r="B296" s="73"/>
      <c r="C296" s="52"/>
      <c r="D296" s="118">
        <v>611000</v>
      </c>
      <c r="E296" s="51" t="s">
        <v>142</v>
      </c>
      <c r="F296" s="181">
        <f>SUM(F294:F295)</f>
        <v>171000</v>
      </c>
    </row>
    <row r="297" spans="1:6" ht="12.75">
      <c r="A297" s="52"/>
      <c r="B297" s="73"/>
      <c r="C297" s="52"/>
      <c r="D297" s="118"/>
      <c r="E297" s="51"/>
      <c r="F297" s="181"/>
    </row>
    <row r="298" spans="1:6" ht="12.75">
      <c r="A298" s="52"/>
      <c r="B298" s="52"/>
      <c r="C298" s="52"/>
      <c r="D298" s="69">
        <v>612000</v>
      </c>
      <c r="E298" s="51" t="s">
        <v>115</v>
      </c>
      <c r="F298" s="181">
        <v>15550</v>
      </c>
    </row>
    <row r="299" spans="1:6" ht="12.75">
      <c r="A299" s="52"/>
      <c r="B299" s="52"/>
      <c r="C299" s="52"/>
      <c r="D299" s="69"/>
      <c r="E299" s="52"/>
      <c r="F299" s="163"/>
    </row>
    <row r="300" spans="1:6" ht="12.75">
      <c r="A300" s="52"/>
      <c r="B300" s="73"/>
      <c r="C300" s="52"/>
      <c r="D300" s="107">
        <v>613110</v>
      </c>
      <c r="E300" s="52" t="s">
        <v>143</v>
      </c>
      <c r="F300" s="163">
        <v>100</v>
      </c>
    </row>
    <row r="301" spans="1:6" ht="12.75">
      <c r="A301" s="52"/>
      <c r="B301" s="73"/>
      <c r="C301" s="52"/>
      <c r="D301" s="107">
        <v>613310</v>
      </c>
      <c r="E301" s="52" t="s">
        <v>192</v>
      </c>
      <c r="F301" s="163">
        <v>500</v>
      </c>
    </row>
    <row r="302" spans="1:6" ht="12.75">
      <c r="A302" s="52"/>
      <c r="B302" s="73"/>
      <c r="C302" s="52"/>
      <c r="D302" s="107">
        <v>613321</v>
      </c>
      <c r="E302" s="52" t="s">
        <v>162</v>
      </c>
      <c r="F302" s="163">
        <v>850</v>
      </c>
    </row>
    <row r="303" spans="1:6" ht="12.75">
      <c r="A303" s="52"/>
      <c r="B303" s="73"/>
      <c r="C303" s="52"/>
      <c r="D303" s="107">
        <v>613410</v>
      </c>
      <c r="E303" s="52" t="s">
        <v>41</v>
      </c>
      <c r="F303" s="163">
        <v>4000</v>
      </c>
    </row>
    <row r="304" spans="1:6" ht="12.75">
      <c r="A304" s="52"/>
      <c r="B304" s="73"/>
      <c r="C304" s="52"/>
      <c r="D304" s="107">
        <v>613480</v>
      </c>
      <c r="E304" s="52" t="s">
        <v>136</v>
      </c>
      <c r="F304" s="163">
        <v>34000</v>
      </c>
    </row>
    <row r="305" spans="1:6" ht="12.75">
      <c r="A305" s="52"/>
      <c r="B305" s="73"/>
      <c r="C305" s="52"/>
      <c r="D305" s="107">
        <v>613914</v>
      </c>
      <c r="E305" s="52" t="s">
        <v>202</v>
      </c>
      <c r="F305" s="163">
        <v>1200</v>
      </c>
    </row>
    <row r="306" spans="1:6" ht="12.75">
      <c r="A306" s="52"/>
      <c r="B306" s="73"/>
      <c r="C306" s="52"/>
      <c r="D306" s="107">
        <v>613900</v>
      </c>
      <c r="E306" s="52" t="s">
        <v>144</v>
      </c>
      <c r="F306" s="163">
        <v>4400</v>
      </c>
    </row>
    <row r="307" spans="1:8" ht="12.75">
      <c r="A307" s="52"/>
      <c r="B307" s="52"/>
      <c r="C307" s="52"/>
      <c r="D307" s="69">
        <v>613000</v>
      </c>
      <c r="E307" s="51" t="s">
        <v>38</v>
      </c>
      <c r="F307" s="181">
        <f>SUM(F300:F306)</f>
        <v>45050</v>
      </c>
      <c r="H307" s="12"/>
    </row>
    <row r="308" spans="1:6" ht="12.75">
      <c r="A308" s="52"/>
      <c r="B308" s="52"/>
      <c r="C308" s="52"/>
      <c r="D308" s="69"/>
      <c r="E308" s="51"/>
      <c r="F308" s="181"/>
    </row>
    <row r="309" spans="1:6" ht="12.75">
      <c r="A309" s="52"/>
      <c r="B309" s="52"/>
      <c r="C309" s="52"/>
      <c r="D309" s="107">
        <v>614241</v>
      </c>
      <c r="E309" s="52" t="s">
        <v>159</v>
      </c>
      <c r="F309" s="121">
        <v>20000</v>
      </c>
    </row>
    <row r="310" spans="1:6" ht="12.75">
      <c r="A310" s="52"/>
      <c r="B310" s="73"/>
      <c r="C310" s="52"/>
      <c r="D310" s="107">
        <v>614241</v>
      </c>
      <c r="E310" s="52" t="s">
        <v>141</v>
      </c>
      <c r="F310" s="121">
        <v>81000</v>
      </c>
    </row>
    <row r="311" spans="1:6" ht="12.75">
      <c r="A311" s="52"/>
      <c r="B311" s="73"/>
      <c r="C311" s="52"/>
      <c r="D311" s="69">
        <v>614200</v>
      </c>
      <c r="E311" s="51" t="s">
        <v>44</v>
      </c>
      <c r="F311" s="122">
        <f>SUM(F309:F310)</f>
        <v>101000</v>
      </c>
    </row>
    <row r="312" spans="1:6" ht="12.75">
      <c r="A312" s="52"/>
      <c r="B312" s="73"/>
      <c r="C312" s="52"/>
      <c r="D312" s="52"/>
      <c r="E312" s="52"/>
      <c r="F312" s="52"/>
    </row>
    <row r="313" spans="1:6" ht="12.75">
      <c r="A313" s="52"/>
      <c r="B313" s="73"/>
      <c r="C313" s="72"/>
      <c r="D313" s="52"/>
      <c r="E313" s="51" t="s">
        <v>34</v>
      </c>
      <c r="F313" s="69">
        <v>5</v>
      </c>
    </row>
    <row r="314" spans="1:6" ht="12.75">
      <c r="A314" s="52"/>
      <c r="B314" s="73"/>
      <c r="C314" s="52"/>
      <c r="D314" s="52"/>
      <c r="E314" s="52"/>
      <c r="F314" s="52"/>
    </row>
    <row r="315" spans="1:6" ht="12.75">
      <c r="A315" s="52"/>
      <c r="B315" s="52"/>
      <c r="C315" s="52"/>
      <c r="D315" s="51" t="s">
        <v>25</v>
      </c>
      <c r="E315" s="51"/>
      <c r="F315" s="181">
        <f>F296+F298+F307+F311</f>
        <v>332600</v>
      </c>
    </row>
    <row r="316" spans="1:6" ht="12.75">
      <c r="A316" s="52"/>
      <c r="B316" s="51" t="s">
        <v>26</v>
      </c>
      <c r="C316" s="51"/>
      <c r="D316" s="51"/>
      <c r="E316" s="51"/>
      <c r="F316" s="181">
        <f>F315</f>
        <v>332600</v>
      </c>
    </row>
    <row r="317" spans="1:6" ht="12.75">
      <c r="A317" s="52"/>
      <c r="B317" s="52"/>
      <c r="C317" s="52"/>
      <c r="D317" s="52"/>
      <c r="E317" s="52"/>
      <c r="F317" s="121"/>
    </row>
    <row r="318" spans="1:6" ht="12.75">
      <c r="A318" s="52"/>
      <c r="B318" s="52"/>
      <c r="C318" s="52"/>
      <c r="D318" s="52"/>
      <c r="E318" s="51" t="s">
        <v>160</v>
      </c>
      <c r="F318" s="187">
        <v>60000</v>
      </c>
    </row>
    <row r="319" spans="1:6" ht="15.75" customHeight="1">
      <c r="A319" s="52"/>
      <c r="B319" s="119" t="s">
        <v>27</v>
      </c>
      <c r="C319" s="120"/>
      <c r="D319" s="120"/>
      <c r="E319" s="119"/>
      <c r="F319" s="181">
        <f>SUM(F57+F135+F169+F211+F251+F279+F316+F318)</f>
        <v>8600000</v>
      </c>
    </row>
    <row r="320" spans="1:6" ht="12.75">
      <c r="A320" s="80"/>
      <c r="B320" s="70"/>
      <c r="C320" s="70"/>
      <c r="D320" s="70"/>
      <c r="E320" s="70"/>
      <c r="F320" s="93"/>
    </row>
    <row r="321" spans="1:6" ht="12.75">
      <c r="A321" s="241"/>
      <c r="B321" s="241"/>
      <c r="C321" s="241"/>
      <c r="D321" s="241"/>
      <c r="E321" s="80"/>
      <c r="F321" s="166"/>
    </row>
    <row r="322" spans="1:5" ht="12.75">
      <c r="A322" s="243"/>
      <c r="B322" s="243"/>
      <c r="C322" s="243"/>
      <c r="D322" s="243"/>
      <c r="E322" s="243"/>
    </row>
    <row r="323" spans="1:5" ht="12.75">
      <c r="A323" s="22"/>
      <c r="B323" s="22"/>
      <c r="C323" s="22"/>
      <c r="D323" s="22"/>
      <c r="E323" s="22"/>
    </row>
    <row r="324" spans="1:6" ht="12.75" customHeight="1">
      <c r="A324" s="23"/>
      <c r="B324" s="242"/>
      <c r="C324" s="242"/>
      <c r="D324" s="242"/>
      <c r="E324" s="5"/>
      <c r="F324" s="93" t="s">
        <v>373</v>
      </c>
    </row>
    <row r="325" spans="1:5" ht="14.25" customHeight="1">
      <c r="A325" s="20"/>
      <c r="B325" s="242"/>
      <c r="C325" s="242"/>
      <c r="D325" s="242"/>
      <c r="E325" s="4"/>
    </row>
    <row r="326" ht="12.75">
      <c r="A326" s="4"/>
    </row>
    <row r="327" ht="12.75">
      <c r="A327" s="4"/>
    </row>
    <row r="347" spans="1:5" ht="12.75">
      <c r="A347" s="4"/>
      <c r="B347" s="4"/>
      <c r="C347" s="4"/>
      <c r="D347" s="4"/>
      <c r="E347" s="4"/>
    </row>
    <row r="348" spans="1:5" ht="15">
      <c r="A348" s="4"/>
      <c r="B348" s="16"/>
      <c r="C348" s="4"/>
      <c r="D348" s="16"/>
      <c r="E348" s="17"/>
    </row>
    <row r="349" spans="1:5" ht="12.75">
      <c r="A349" s="4"/>
      <c r="B349" s="4"/>
      <c r="C349" s="4"/>
      <c r="D349" s="4"/>
      <c r="E349" s="4"/>
    </row>
    <row r="350" spans="1:5" ht="12.75">
      <c r="A350" s="4"/>
      <c r="B350" s="4"/>
      <c r="C350" s="4"/>
      <c r="D350" s="4"/>
      <c r="E350" s="4"/>
    </row>
    <row r="351" spans="1:5" ht="12.75">
      <c r="A351" s="15"/>
      <c r="B351" s="4"/>
      <c r="C351" s="4"/>
      <c r="D351" s="4"/>
      <c r="E351" s="18"/>
    </row>
    <row r="352" spans="1:5" ht="15">
      <c r="A352" s="4"/>
      <c r="B352" s="16"/>
      <c r="C352" s="16"/>
      <c r="D352" s="16"/>
      <c r="E352" s="16"/>
    </row>
    <row r="353" spans="1:5" ht="15">
      <c r="A353" s="4"/>
      <c r="B353" s="16"/>
      <c r="C353" s="16"/>
      <c r="D353" s="16"/>
      <c r="E353" s="15"/>
    </row>
    <row r="354" spans="1:5" ht="12.75">
      <c r="A354" s="4"/>
      <c r="B354" s="4"/>
      <c r="C354" s="4"/>
      <c r="D354" s="4"/>
      <c r="E354" s="15"/>
    </row>
    <row r="355" spans="1:5" ht="12.75">
      <c r="A355" s="4"/>
      <c r="B355" s="4"/>
      <c r="C355" s="4"/>
      <c r="D355" s="4"/>
      <c r="E355" s="15"/>
    </row>
    <row r="356" spans="1:5" ht="12.75">
      <c r="A356" s="4"/>
      <c r="B356" s="4"/>
      <c r="C356" s="4"/>
      <c r="D356" s="4"/>
      <c r="E356" s="15"/>
    </row>
    <row r="357" spans="1:5" ht="12.75">
      <c r="A357" s="4"/>
      <c r="B357" s="4"/>
      <c r="C357" s="4"/>
      <c r="D357" s="4"/>
      <c r="E357" s="15"/>
    </row>
    <row r="358" spans="1:5" ht="12.75">
      <c r="A358" s="4"/>
      <c r="B358" s="4"/>
      <c r="C358" s="4"/>
      <c r="D358" s="4"/>
      <c r="E358" s="15"/>
    </row>
    <row r="359" spans="1:5" ht="12.75">
      <c r="A359" s="4"/>
      <c r="B359" s="4"/>
      <c r="C359" s="4"/>
      <c r="D359" s="4"/>
      <c r="E359" s="15"/>
    </row>
    <row r="360" spans="1:5" ht="12.75">
      <c r="A360" s="4"/>
      <c r="B360" s="4"/>
      <c r="C360" s="4"/>
      <c r="D360" s="4"/>
      <c r="E360" s="15"/>
    </row>
    <row r="361" spans="1:5" ht="12.75">
      <c r="A361" s="4"/>
      <c r="B361" s="4"/>
      <c r="C361" s="4"/>
      <c r="D361" s="4"/>
      <c r="E361" s="15"/>
    </row>
    <row r="362" spans="1:5" ht="12.75">
      <c r="A362" s="4"/>
      <c r="B362" s="4"/>
      <c r="C362" s="4"/>
      <c r="D362" s="4"/>
      <c r="E362" s="15"/>
    </row>
    <row r="363" ht="12.75">
      <c r="E363" s="15"/>
    </row>
    <row r="364" ht="12.75">
      <c r="E364" s="23"/>
    </row>
    <row r="365" ht="12.75">
      <c r="E365" s="23"/>
    </row>
  </sheetData>
  <sheetProtection/>
  <mergeCells count="32">
    <mergeCell ref="E109:E110"/>
    <mergeCell ref="A37:A38"/>
    <mergeCell ref="B37:B38"/>
    <mergeCell ref="E37:E38"/>
    <mergeCell ref="E2:E3"/>
    <mergeCell ref="A2:A3"/>
    <mergeCell ref="B2:B3"/>
    <mergeCell ref="A74:A75"/>
    <mergeCell ref="B74:B75"/>
    <mergeCell ref="E74:E75"/>
    <mergeCell ref="B255:B256"/>
    <mergeCell ref="E255:E256"/>
    <mergeCell ref="A321:D321"/>
    <mergeCell ref="B325:D325"/>
    <mergeCell ref="A322:E322"/>
    <mergeCell ref="B324:D324"/>
    <mergeCell ref="A147:A148"/>
    <mergeCell ref="B147:B148"/>
    <mergeCell ref="E147:E148"/>
    <mergeCell ref="A183:A184"/>
    <mergeCell ref="B183:B184"/>
    <mergeCell ref="E183:E184"/>
    <mergeCell ref="A109:A110"/>
    <mergeCell ref="B109:B110"/>
    <mergeCell ref="A217:F217"/>
    <mergeCell ref="A290:A291"/>
    <mergeCell ref="B290:B291"/>
    <mergeCell ref="E290:E291"/>
    <mergeCell ref="A218:A219"/>
    <mergeCell ref="B218:B219"/>
    <mergeCell ref="E218:E219"/>
    <mergeCell ref="A255:A25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Opcina3</dc:creator>
  <cp:keywords/>
  <dc:description/>
  <cp:lastModifiedBy>Korisnik</cp:lastModifiedBy>
  <cp:lastPrinted>2023-12-18T13:09:43Z</cp:lastPrinted>
  <dcterms:created xsi:type="dcterms:W3CDTF">1996-10-14T23:33:28Z</dcterms:created>
  <dcterms:modified xsi:type="dcterms:W3CDTF">2024-01-04T09:43:12Z</dcterms:modified>
  <cp:category/>
  <cp:version/>
  <cp:contentType/>
  <cp:contentStatus/>
</cp:coreProperties>
</file>